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<sst xmlns="http://schemas.openxmlformats.org/spreadsheetml/2006/main" count="28" uniqueCount="27">
  <si>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tan θ</t>
  </si>
  <si>
    <t>sin θ</t>
  </si>
  <si>
    <t>通過秒</t>
  </si>
  <si>
    <t>通過秒</t>
  </si>
  <si>
    <t>　　　　　∞</t>
  </si>
  <si>
    <t>通過距離　m</t>
  </si>
  <si>
    <t>修正通過距離m</t>
  </si>
  <si>
    <t xml:space="preserve">        c</t>
  </si>
  <si>
    <t xml:space="preserve">      b</t>
  </si>
  <si>
    <t xml:space="preserve"> 十字クロス（図６）によるブレード厚み0の接触率</t>
  </si>
  <si>
    <t xml:space="preserve">       a</t>
  </si>
  <si>
    <t>図５の式による接触率</t>
  </si>
  <si>
    <t>合計SUM（1-89°）</t>
  </si>
  <si>
    <r>
      <t>全平均</t>
    </r>
    <r>
      <rPr>
        <vertAlign val="superscript"/>
        <sz val="14"/>
        <color indexed="8"/>
        <rFont val="ＭＳ Ｐゴシック"/>
        <family val="3"/>
      </rPr>
      <t>*1</t>
    </r>
  </si>
  <si>
    <t>　表２　オジロワシのブレード接触率　（ブレード長25m、最大回転数24/min　の場合）</t>
  </si>
  <si>
    <r>
      <t xml:space="preserve">    *1：　全平均＝（ 合計×4 ＋ 0°の</t>
    </r>
    <r>
      <rPr>
        <i/>
        <sz val="11"/>
        <color indexed="8"/>
        <rFont val="ＭＳ Ｐゴシック"/>
        <family val="3"/>
      </rPr>
      <t>Ｔθ</t>
    </r>
    <r>
      <rPr>
        <sz val="11"/>
        <color theme="1"/>
        <rFont val="ＭＳ Ｐゴシック"/>
        <family val="3"/>
      </rPr>
      <t>×2＋ 90°の</t>
    </r>
    <r>
      <rPr>
        <i/>
        <sz val="11"/>
        <color indexed="8"/>
        <rFont val="ＭＳ Ｐゴシック"/>
        <family val="3"/>
      </rPr>
      <t>Ｔθ</t>
    </r>
    <r>
      <rPr>
        <sz val="11"/>
        <color theme="1"/>
        <rFont val="ＭＳ Ｐゴシック"/>
        <family val="3"/>
      </rPr>
      <t xml:space="preserve">×2）/360       </t>
    </r>
  </si>
  <si>
    <r>
      <t>　　　接触率</t>
    </r>
    <r>
      <rPr>
        <i/>
        <sz val="11"/>
        <color indexed="8"/>
        <rFont val="ＭＳ Ｐゴシック"/>
        <family val="3"/>
      </rPr>
      <t>Ｔ</t>
    </r>
    <r>
      <rPr>
        <i/>
        <vertAlign val="subscript"/>
        <sz val="11"/>
        <color indexed="8"/>
        <rFont val="ＭＳ Ｐゴシック"/>
        <family val="3"/>
      </rPr>
      <t>θ</t>
    </r>
  </si>
  <si>
    <r>
      <t>接触率</t>
    </r>
    <r>
      <rPr>
        <i/>
        <sz val="11"/>
        <color indexed="8"/>
        <rFont val="ＭＳ Ｐゴシック"/>
        <family val="3"/>
      </rPr>
      <t>Ｔ</t>
    </r>
    <r>
      <rPr>
        <i/>
        <vertAlign val="subscript"/>
        <sz val="11"/>
        <color indexed="8"/>
        <rFont val="ＭＳ Ｐゴシック"/>
        <family val="3"/>
      </rPr>
      <t>θ</t>
    </r>
  </si>
  <si>
    <t xml:space="preserve">        同 左　ブレード厚み0.3mの接触率</t>
  </si>
  <si>
    <t>ブレード厚み0.3mの面積比変換接触率</t>
  </si>
  <si>
    <t>変換接触率</t>
  </si>
  <si>
    <r>
      <t>斜め円面積　m</t>
    </r>
    <r>
      <rPr>
        <vertAlign val="superscript"/>
        <sz val="11"/>
        <color indexed="8"/>
        <rFont val="ＭＳ Ｐゴシック"/>
        <family val="3"/>
      </rPr>
      <t>2</t>
    </r>
  </si>
  <si>
    <t>同面積比率  %</t>
  </si>
  <si>
    <t>0.3 / sinθ</t>
  </si>
  <si>
    <t>cos（90-θ）</t>
  </si>
  <si>
    <t xml:space="preserve">          d</t>
  </si>
  <si>
    <t>突入角度θ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</si>
</sst>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_ "/>
    <numFmt numFmtId="179" formatCode="0.000_ "/>
    <numFmt numFmtId="180" formatCode="0.0_ 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8"/>
      <name val="ＭＳ Ｐゴシック"/>
      <family val="3"/>
    </font>
    <font>
      <vertAlign val="superscript"/>
      <sz val="14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i/>
      <vertAlign val="subscript"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00390625" style="0" customWidth="1"/>
    <col min="3" max="3" width="10.375" style="0" customWidth="1"/>
    <col min="5" max="5" width="11.25390625" style="0" customWidth="1"/>
    <col min="6" max="6" width="7.875" style="0" customWidth="1"/>
    <col min="7" max="7" width="12.875" style="0" customWidth="1"/>
    <col min="8" max="8" width="9.25390625" style="0" customWidth="1"/>
    <col min="9" max="9" width="11.625" style="0" customWidth="1"/>
    <col min="10" max="10" width="14.25390625" style="0" customWidth="1"/>
    <col min="11" max="11" width="8.375" style="0" customWidth="1"/>
    <col min="12" max="12" width="11.25390625" style="0" customWidth="1"/>
    <col min="13" max="13" width="14.50390625" style="0" customWidth="1"/>
    <col min="14" max="14" width="13.00390625" style="0" customWidth="1"/>
    <col min="15" max="15" width="13.125" style="0" customWidth="1"/>
    <col min="16" max="16" width="13.875" style="0" customWidth="1"/>
    <col min="18" max="18" width="10.75390625" style="0" customWidth="1"/>
    <col min="19" max="19" width="11.125" style="0" customWidth="1"/>
    <col min="20" max="20" width="14.00390625" style="0" customWidth="1"/>
    <col min="21" max="21" width="12.625" style="0" customWidth="1"/>
    <col min="23" max="23" width="13.00390625" style="0" customWidth="1"/>
    <col min="24" max="24" width="9.875" style="0" customWidth="1"/>
    <col min="26" max="26" width="11.50390625" style="0" customWidth="1"/>
    <col min="27" max="27" width="11.75390625" style="0" customWidth="1"/>
  </cols>
  <sheetData>
    <row r="1" ht="13.5">
      <c r="A1" t="s">
        <v>14</v>
      </c>
    </row>
    <row r="2" spans="1:16" ht="13.5">
      <c r="A2" s="5"/>
      <c r="B2" s="12"/>
      <c r="C2" s="17" t="s">
        <v>10</v>
      </c>
      <c r="D2" s="12"/>
      <c r="E2" s="5"/>
      <c r="F2" s="5"/>
      <c r="G2" s="5" t="s">
        <v>8</v>
      </c>
      <c r="H2" s="12"/>
      <c r="I2" s="5"/>
      <c r="J2" s="5"/>
      <c r="K2" s="5"/>
      <c r="L2" s="5" t="s">
        <v>7</v>
      </c>
      <c r="M2" s="12"/>
      <c r="N2" s="5"/>
      <c r="O2" s="5"/>
      <c r="P2" s="5" t="s">
        <v>25</v>
      </c>
    </row>
    <row r="3" spans="1:19" ht="13.5">
      <c r="A3" s="6"/>
      <c r="B3" s="13" t="s">
        <v>11</v>
      </c>
      <c r="D3" s="13" t="s">
        <v>9</v>
      </c>
      <c r="E3" s="6"/>
      <c r="F3" s="6"/>
      <c r="G3" s="6"/>
      <c r="H3" s="13"/>
      <c r="I3" s="6" t="s">
        <v>18</v>
      </c>
      <c r="J3" s="6"/>
      <c r="K3" s="6"/>
      <c r="M3" s="13"/>
      <c r="N3" t="s">
        <v>19</v>
      </c>
      <c r="Q3" s="6"/>
      <c r="R3" s="6"/>
      <c r="S3" s="6"/>
    </row>
    <row r="4" spans="1:20" ht="16.5">
      <c r="A4" s="5" t="s">
        <v>26</v>
      </c>
      <c r="B4" s="12" t="s">
        <v>16</v>
      </c>
      <c r="C4" s="17"/>
      <c r="D4" s="12" t="s">
        <v>0</v>
      </c>
      <c r="E4" s="5" t="s">
        <v>5</v>
      </c>
      <c r="F4" s="5" t="s">
        <v>3</v>
      </c>
      <c r="G4" s="5" t="s">
        <v>17</v>
      </c>
      <c r="H4" s="12" t="s">
        <v>1</v>
      </c>
      <c r="I4" s="5" t="s">
        <v>23</v>
      </c>
      <c r="J4" s="5" t="s">
        <v>6</v>
      </c>
      <c r="K4" s="5" t="s">
        <v>2</v>
      </c>
      <c r="L4" s="5" t="s">
        <v>17</v>
      </c>
      <c r="M4" s="12" t="s">
        <v>24</v>
      </c>
      <c r="N4" s="5" t="s">
        <v>21</v>
      </c>
      <c r="O4" s="5" t="s">
        <v>22</v>
      </c>
      <c r="P4" s="5" t="s">
        <v>20</v>
      </c>
      <c r="R4" s="6"/>
      <c r="S4" s="6"/>
      <c r="T4" s="6"/>
    </row>
    <row r="5" spans="1:20" ht="13.5">
      <c r="A5" s="5">
        <v>0</v>
      </c>
      <c r="B5" s="12"/>
      <c r="C5" s="17">
        <v>1</v>
      </c>
      <c r="D5" s="12">
        <f aca="true" t="shared" si="0" ref="D5:D36">TAN(RADIANS(A5))</f>
        <v>0</v>
      </c>
      <c r="E5" s="7"/>
      <c r="F5" s="8"/>
      <c r="G5" s="5">
        <v>1</v>
      </c>
      <c r="H5" s="12">
        <v>0</v>
      </c>
      <c r="I5" s="5"/>
      <c r="J5" s="7"/>
      <c r="K5" s="5"/>
      <c r="L5" s="9">
        <v>1</v>
      </c>
      <c r="M5" s="16">
        <f aca="true" t="shared" si="1" ref="M5:M36">COS(RADIANS(90-A5))</f>
        <v>6.1257422745431E-17</v>
      </c>
      <c r="N5" s="21">
        <f>3.1416*25*25*M5</f>
        <v>1.2027894956065374E-13</v>
      </c>
      <c r="O5" s="10">
        <f>N5/1963.5</f>
        <v>6.125742274543099E-17</v>
      </c>
      <c r="P5" s="10">
        <f>L5*O5</f>
        <v>6.125742274543099E-17</v>
      </c>
      <c r="Q5" s="6"/>
      <c r="R5" s="6"/>
      <c r="S5" s="6"/>
      <c r="T5" s="18"/>
    </row>
    <row r="6" spans="1:20" ht="13.5">
      <c r="A6">
        <v>1</v>
      </c>
      <c r="B6" s="13"/>
      <c r="C6">
        <v>1</v>
      </c>
      <c r="D6" s="14">
        <f t="shared" si="0"/>
        <v>0.017455064928217585</v>
      </c>
      <c r="E6" s="2">
        <f>2.14/D6</f>
        <v>122.60051788982518</v>
      </c>
      <c r="F6" s="4">
        <f>E6/10.6</f>
        <v>11.566086593379735</v>
      </c>
      <c r="G6">
        <v>1</v>
      </c>
      <c r="H6" s="14">
        <f aca="true" t="shared" si="2" ref="H6:H37">SIN(RADIANS(A6))</f>
        <v>0.01745240643728351</v>
      </c>
      <c r="I6" s="2">
        <f>0.3/H6</f>
        <v>17.189606549565056</v>
      </c>
      <c r="J6" s="2">
        <f aca="true" t="shared" si="3" ref="J6:J37">E6+I6</f>
        <v>139.79012443939024</v>
      </c>
      <c r="K6" s="4">
        <f>J6/10.6</f>
        <v>13.187747588621722</v>
      </c>
      <c r="L6" s="3">
        <v>1</v>
      </c>
      <c r="M6" s="14">
        <f t="shared" si="1"/>
        <v>0.0174524064372836</v>
      </c>
      <c r="N6" s="20">
        <f aca="true" t="shared" si="4" ref="N6:N69">3.1416*25*25*M6</f>
        <v>34.26780003960634</v>
      </c>
      <c r="O6" s="11">
        <f aca="true" t="shared" si="5" ref="O6:O69">N6/1963.5</f>
        <v>0.0174524064372836</v>
      </c>
      <c r="P6" s="11">
        <f aca="true" t="shared" si="6" ref="P6:P69">L6*O6</f>
        <v>0.0174524064372836</v>
      </c>
      <c r="Q6" s="6"/>
      <c r="R6" s="19"/>
      <c r="S6" s="6"/>
      <c r="T6" s="18"/>
    </row>
    <row r="7" spans="1:20" ht="13.5">
      <c r="A7">
        <v>2</v>
      </c>
      <c r="B7" s="13"/>
      <c r="C7">
        <v>1</v>
      </c>
      <c r="D7" s="14">
        <f t="shared" si="0"/>
        <v>0.03492076949174773</v>
      </c>
      <c r="E7" s="2">
        <f>2.14/D7</f>
        <v>61.2815820254394</v>
      </c>
      <c r="F7" s="4">
        <f aca="true" t="shared" si="7" ref="F7:F70">E7/10.6</f>
        <v>5.78128132315466</v>
      </c>
      <c r="G7">
        <v>1</v>
      </c>
      <c r="H7" s="14">
        <f t="shared" si="2"/>
        <v>0.03489949670250097</v>
      </c>
      <c r="I7" s="2">
        <f>0.3/H7</f>
        <v>8.596112504353147</v>
      </c>
      <c r="J7" s="2">
        <f t="shared" si="3"/>
        <v>69.87769452979255</v>
      </c>
      <c r="K7" s="4">
        <f aca="true" t="shared" si="8" ref="K7:K70">J7/10.6</f>
        <v>6.592235332999297</v>
      </c>
      <c r="L7" s="3">
        <v>1</v>
      </c>
      <c r="M7" s="14">
        <f t="shared" si="1"/>
        <v>0.03489949670250108</v>
      </c>
      <c r="N7" s="20">
        <f t="shared" si="4"/>
        <v>68.52516177536086</v>
      </c>
      <c r="O7" s="11">
        <f t="shared" si="5"/>
        <v>0.03489949670250107</v>
      </c>
      <c r="P7" s="11">
        <f t="shared" si="6"/>
        <v>0.03489949670250107</v>
      </c>
      <c r="Q7" s="6"/>
      <c r="R7" s="19"/>
      <c r="S7" s="6"/>
      <c r="T7" s="18"/>
    </row>
    <row r="8" spans="1:20" ht="13.5">
      <c r="A8">
        <v>3</v>
      </c>
      <c r="B8" s="13"/>
      <c r="C8">
        <v>1</v>
      </c>
      <c r="D8" s="14">
        <f t="shared" si="0"/>
        <v>0.05240777928304121</v>
      </c>
      <c r="E8" s="2">
        <f>2.14/D8</f>
        <v>40.83363251173837</v>
      </c>
      <c r="F8" s="4">
        <f t="shared" si="7"/>
        <v>3.852229482239469</v>
      </c>
      <c r="G8">
        <v>1</v>
      </c>
      <c r="H8" s="14">
        <f t="shared" si="2"/>
        <v>0.052335956242943835</v>
      </c>
      <c r="I8" s="2">
        <f aca="true" t="shared" si="9" ref="I8:I71">0.3/H8</f>
        <v>5.732196782789219</v>
      </c>
      <c r="J8" s="2">
        <f t="shared" si="3"/>
        <v>46.56582929452759</v>
      </c>
      <c r="K8" s="4">
        <f t="shared" si="8"/>
        <v>4.393002763634678</v>
      </c>
      <c r="L8" s="3">
        <v>1</v>
      </c>
      <c r="M8" s="14">
        <f t="shared" si="1"/>
        <v>0.052335956242943966</v>
      </c>
      <c r="N8" s="20">
        <f t="shared" si="4"/>
        <v>102.76165008302047</v>
      </c>
      <c r="O8" s="11">
        <f t="shared" si="5"/>
        <v>0.05233595624294396</v>
      </c>
      <c r="P8" s="11">
        <f t="shared" si="6"/>
        <v>0.05233595624294396</v>
      </c>
      <c r="Q8" s="6"/>
      <c r="R8" s="19"/>
      <c r="S8" s="6"/>
      <c r="T8" s="18"/>
    </row>
    <row r="9" spans="1:20" ht="13.5">
      <c r="A9">
        <v>4</v>
      </c>
      <c r="B9" s="13"/>
      <c r="C9">
        <v>1</v>
      </c>
      <c r="D9" s="14">
        <f t="shared" si="0"/>
        <v>0.06992681194351041</v>
      </c>
      <c r="E9" s="2">
        <f aca="true" t="shared" si="10" ref="E9:E72">2.14/D9</f>
        <v>30.603425789363527</v>
      </c>
      <c r="F9" s="4">
        <f t="shared" si="7"/>
        <v>2.8871156405059932</v>
      </c>
      <c r="G9">
        <v>1</v>
      </c>
      <c r="H9" s="14">
        <f t="shared" si="2"/>
        <v>0.0697564737441253</v>
      </c>
      <c r="I9" s="2">
        <f t="shared" si="9"/>
        <v>4.300676107861102</v>
      </c>
      <c r="J9" s="2">
        <f t="shared" si="3"/>
        <v>34.90410189722463</v>
      </c>
      <c r="K9" s="4">
        <f t="shared" si="8"/>
        <v>3.292839801624965</v>
      </c>
      <c r="L9" s="3">
        <v>1</v>
      </c>
      <c r="M9" s="14">
        <f t="shared" si="1"/>
        <v>0.06975647374412523</v>
      </c>
      <c r="N9" s="20">
        <f t="shared" si="4"/>
        <v>136.96683619658987</v>
      </c>
      <c r="O9" s="11">
        <f t="shared" si="5"/>
        <v>0.06975647374412522</v>
      </c>
      <c r="P9" s="11">
        <f t="shared" si="6"/>
        <v>0.06975647374412522</v>
      </c>
      <c r="Q9" s="6"/>
      <c r="R9" s="19"/>
      <c r="S9" s="6"/>
      <c r="T9" s="18"/>
    </row>
    <row r="10" spans="1:20" ht="13.5">
      <c r="A10">
        <v>5</v>
      </c>
      <c r="B10" s="13"/>
      <c r="C10">
        <v>1</v>
      </c>
      <c r="D10" s="14">
        <f t="shared" si="0"/>
        <v>0.08748866352592401</v>
      </c>
      <c r="E10" s="2">
        <f t="shared" si="10"/>
        <v>24.460311927909274</v>
      </c>
      <c r="F10" s="4">
        <f t="shared" si="7"/>
        <v>2.3075765969725732</v>
      </c>
      <c r="G10">
        <v>1</v>
      </c>
      <c r="H10" s="14">
        <f t="shared" si="2"/>
        <v>0.08715574274765817</v>
      </c>
      <c r="I10" s="2">
        <f t="shared" si="9"/>
        <v>3.4421139737009567</v>
      </c>
      <c r="J10" s="2">
        <f t="shared" si="3"/>
        <v>27.90242590161023</v>
      </c>
      <c r="K10" s="4">
        <f t="shared" si="8"/>
        <v>2.6323043303405878</v>
      </c>
      <c r="L10" s="3">
        <v>1</v>
      </c>
      <c r="M10" s="14">
        <f t="shared" si="1"/>
        <v>0.08715574274765814</v>
      </c>
      <c r="N10" s="20">
        <f t="shared" si="4"/>
        <v>171.13030088502674</v>
      </c>
      <c r="O10" s="11">
        <f t="shared" si="5"/>
        <v>0.08715574274765814</v>
      </c>
      <c r="P10" s="11">
        <f t="shared" si="6"/>
        <v>0.08715574274765814</v>
      </c>
      <c r="Q10" s="6"/>
      <c r="R10" s="19"/>
      <c r="S10" s="6"/>
      <c r="T10" s="18"/>
    </row>
    <row r="11" spans="1:20" ht="13.5">
      <c r="A11">
        <v>6</v>
      </c>
      <c r="B11" s="13"/>
      <c r="C11">
        <v>1</v>
      </c>
      <c r="D11" s="14">
        <f t="shared" si="0"/>
        <v>0.10510423526567647</v>
      </c>
      <c r="E11" s="2">
        <f t="shared" si="10"/>
        <v>20.36073993203633</v>
      </c>
      <c r="F11" s="4">
        <f t="shared" si="7"/>
        <v>1.92082452189022</v>
      </c>
      <c r="G11">
        <v>1</v>
      </c>
      <c r="H11" s="14">
        <f t="shared" si="2"/>
        <v>0.10452846326765347</v>
      </c>
      <c r="I11" s="2">
        <f t="shared" si="9"/>
        <v>2.870031670051688</v>
      </c>
      <c r="J11" s="2">
        <f t="shared" si="3"/>
        <v>23.23077160208802</v>
      </c>
      <c r="K11" s="4">
        <f t="shared" si="8"/>
        <v>2.1915822266120775</v>
      </c>
      <c r="L11" s="3">
        <v>1</v>
      </c>
      <c r="M11" s="14">
        <f t="shared" si="1"/>
        <v>0.10452846326765346</v>
      </c>
      <c r="N11" s="20">
        <f t="shared" si="4"/>
        <v>205.24163762603754</v>
      </c>
      <c r="O11" s="11">
        <f t="shared" si="5"/>
        <v>0.10452846326765344</v>
      </c>
      <c r="P11" s="11">
        <f t="shared" si="6"/>
        <v>0.10452846326765344</v>
      </c>
      <c r="Q11" s="6"/>
      <c r="R11" s="19"/>
      <c r="S11" s="6"/>
      <c r="T11" s="18"/>
    </row>
    <row r="12" spans="1:20" ht="13.5">
      <c r="A12">
        <v>7</v>
      </c>
      <c r="B12" s="13"/>
      <c r="C12">
        <v>1</v>
      </c>
      <c r="D12" s="14">
        <f t="shared" si="0"/>
        <v>0.1227845609029046</v>
      </c>
      <c r="E12" s="2">
        <f t="shared" si="10"/>
        <v>17.42890135586563</v>
      </c>
      <c r="F12" s="4">
        <f t="shared" si="7"/>
        <v>1.6442359769684558</v>
      </c>
      <c r="G12">
        <v>1</v>
      </c>
      <c r="H12" s="14">
        <f t="shared" si="2"/>
        <v>0.12186934340514748</v>
      </c>
      <c r="I12" s="2">
        <f t="shared" si="9"/>
        <v>2.4616527144375233</v>
      </c>
      <c r="J12" s="2">
        <f t="shared" si="3"/>
        <v>19.890554070303153</v>
      </c>
      <c r="K12" s="4">
        <f t="shared" si="8"/>
        <v>1.876467365122939</v>
      </c>
      <c r="L12" s="3">
        <v>1</v>
      </c>
      <c r="M12" s="14">
        <f t="shared" si="1"/>
        <v>0.12186934340514749</v>
      </c>
      <c r="N12" s="20">
        <f t="shared" si="4"/>
        <v>239.29045577600706</v>
      </c>
      <c r="O12" s="11">
        <f t="shared" si="5"/>
        <v>0.12186934340514748</v>
      </c>
      <c r="P12" s="11">
        <f t="shared" si="6"/>
        <v>0.12186934340514748</v>
      </c>
      <c r="Q12" s="6"/>
      <c r="R12" s="19"/>
      <c r="S12" s="6"/>
      <c r="T12" s="18"/>
    </row>
    <row r="13" spans="1:20" ht="13.5">
      <c r="A13">
        <v>8</v>
      </c>
      <c r="B13" s="13"/>
      <c r="C13">
        <v>1</v>
      </c>
      <c r="D13" s="14">
        <f t="shared" si="0"/>
        <v>0.14054083470239145</v>
      </c>
      <c r="E13" s="2">
        <f t="shared" si="10"/>
        <v>15.226891205902207</v>
      </c>
      <c r="F13" s="4">
        <f t="shared" si="7"/>
        <v>1.436499170368133</v>
      </c>
      <c r="G13">
        <v>1</v>
      </c>
      <c r="H13" s="14">
        <f t="shared" si="2"/>
        <v>0.13917310096006544</v>
      </c>
      <c r="I13" s="2">
        <f t="shared" si="9"/>
        <v>2.155588960298316</v>
      </c>
      <c r="J13" s="2">
        <f t="shared" si="3"/>
        <v>17.382480166200523</v>
      </c>
      <c r="K13" s="4">
        <f t="shared" si="8"/>
        <v>1.6398566194528796</v>
      </c>
      <c r="L13" s="3">
        <v>1</v>
      </c>
      <c r="M13" s="14">
        <f t="shared" si="1"/>
        <v>0.13917310096006547</v>
      </c>
      <c r="N13" s="20">
        <f t="shared" si="4"/>
        <v>273.2663837350885</v>
      </c>
      <c r="O13" s="11">
        <f t="shared" si="5"/>
        <v>0.13917310096006544</v>
      </c>
      <c r="P13" s="11">
        <f t="shared" si="6"/>
        <v>0.13917310096006544</v>
      </c>
      <c r="Q13" s="6"/>
      <c r="R13" s="19"/>
      <c r="S13" s="6"/>
      <c r="T13" s="18"/>
    </row>
    <row r="14" spans="1:20" ht="13.5">
      <c r="A14">
        <v>9</v>
      </c>
      <c r="B14" s="13"/>
      <c r="C14">
        <v>1</v>
      </c>
      <c r="D14" s="14">
        <f t="shared" si="0"/>
        <v>0.15838444032453627</v>
      </c>
      <c r="E14" s="2">
        <f t="shared" si="10"/>
        <v>13.511428241404595</v>
      </c>
      <c r="F14" s="4">
        <f t="shared" si="7"/>
        <v>1.2746630416419429</v>
      </c>
      <c r="G14">
        <v>1</v>
      </c>
      <c r="H14" s="14">
        <f t="shared" si="2"/>
        <v>0.15643446504023087</v>
      </c>
      <c r="I14" s="2">
        <f t="shared" si="9"/>
        <v>1.9177359664498983</v>
      </c>
      <c r="J14" s="2">
        <f t="shared" si="3"/>
        <v>15.429164207854493</v>
      </c>
      <c r="K14" s="4">
        <f t="shared" si="8"/>
        <v>1.4555815290428766</v>
      </c>
      <c r="L14" s="3">
        <v>1</v>
      </c>
      <c r="M14" s="14">
        <f t="shared" si="1"/>
        <v>0.15643446504023092</v>
      </c>
      <c r="N14" s="20">
        <f t="shared" si="4"/>
        <v>307.1590721064934</v>
      </c>
      <c r="O14" s="11">
        <f t="shared" si="5"/>
        <v>0.15643446504023092</v>
      </c>
      <c r="P14" s="11">
        <f t="shared" si="6"/>
        <v>0.15643446504023092</v>
      </c>
      <c r="Q14" s="6"/>
      <c r="R14" s="19"/>
      <c r="S14" s="6"/>
      <c r="T14" s="18"/>
    </row>
    <row r="15" spans="1:20" ht="13.5">
      <c r="A15">
        <v>10</v>
      </c>
      <c r="B15" s="13"/>
      <c r="C15">
        <v>1</v>
      </c>
      <c r="D15" s="14">
        <f t="shared" si="0"/>
        <v>0.17632698070846498</v>
      </c>
      <c r="E15" s="2">
        <f t="shared" si="10"/>
        <v>12.1365430939819</v>
      </c>
      <c r="F15" s="4">
        <f t="shared" si="7"/>
        <v>1.1449568956586698</v>
      </c>
      <c r="G15">
        <v>1</v>
      </c>
      <c r="H15" s="14">
        <f t="shared" si="2"/>
        <v>0.17364817766693033</v>
      </c>
      <c r="I15" s="2">
        <f t="shared" si="9"/>
        <v>1.7276311449430901</v>
      </c>
      <c r="J15" s="2">
        <f t="shared" si="3"/>
        <v>13.864174238924988</v>
      </c>
      <c r="K15" s="4">
        <f t="shared" si="8"/>
        <v>1.3079409659363197</v>
      </c>
      <c r="L15" s="3">
        <v>1</v>
      </c>
      <c r="M15" s="14">
        <f t="shared" si="1"/>
        <v>0.17364817766693041</v>
      </c>
      <c r="N15" s="20">
        <f t="shared" si="4"/>
        <v>340.95819684901784</v>
      </c>
      <c r="O15" s="11">
        <f t="shared" si="5"/>
        <v>0.1736481776669304</v>
      </c>
      <c r="P15" s="11">
        <f t="shared" si="6"/>
        <v>0.1736481776669304</v>
      </c>
      <c r="Q15" s="6"/>
      <c r="R15" s="19"/>
      <c r="S15" s="6"/>
      <c r="T15" s="18"/>
    </row>
    <row r="16" spans="1:20" ht="13.5">
      <c r="A16">
        <v>11</v>
      </c>
      <c r="B16" s="13"/>
      <c r="C16">
        <v>1</v>
      </c>
      <c r="D16" s="14">
        <f t="shared" si="0"/>
        <v>0.19438030913771848</v>
      </c>
      <c r="E16" s="2">
        <f t="shared" si="10"/>
        <v>11.009345594176464</v>
      </c>
      <c r="F16" s="4">
        <f t="shared" si="7"/>
        <v>1.0386175088845722</v>
      </c>
      <c r="G16">
        <v>1</v>
      </c>
      <c r="H16" s="14">
        <f t="shared" si="2"/>
        <v>0.1908089953765448</v>
      </c>
      <c r="I16" s="2">
        <f t="shared" si="9"/>
        <v>1.5722529192503547</v>
      </c>
      <c r="J16" s="2">
        <f t="shared" si="3"/>
        <v>12.581598513426819</v>
      </c>
      <c r="K16" s="4">
        <f t="shared" si="8"/>
        <v>1.1869432559836621</v>
      </c>
      <c r="L16" s="3">
        <v>1</v>
      </c>
      <c r="M16" s="14">
        <f t="shared" si="1"/>
        <v>0.19080899537654492</v>
      </c>
      <c r="N16" s="20">
        <f t="shared" si="4"/>
        <v>374.6534624218459</v>
      </c>
      <c r="O16" s="11">
        <f t="shared" si="5"/>
        <v>0.19080899537654492</v>
      </c>
      <c r="P16" s="11">
        <f t="shared" si="6"/>
        <v>0.19080899537654492</v>
      </c>
      <c r="Q16" s="6"/>
      <c r="R16" s="19"/>
      <c r="S16" s="6"/>
      <c r="T16" s="18"/>
    </row>
    <row r="17" spans="1:20" ht="13.5">
      <c r="A17">
        <v>12</v>
      </c>
      <c r="B17" s="13"/>
      <c r="C17">
        <v>1</v>
      </c>
      <c r="D17" s="14">
        <f t="shared" si="0"/>
        <v>0.21255656167002213</v>
      </c>
      <c r="E17" s="2">
        <f t="shared" si="10"/>
        <v>10.067908434283893</v>
      </c>
      <c r="F17" s="4">
        <f t="shared" si="7"/>
        <v>0.9498026824796126</v>
      </c>
      <c r="G17">
        <v>1</v>
      </c>
      <c r="H17" s="14">
        <f t="shared" si="2"/>
        <v>0.20791169081775934</v>
      </c>
      <c r="I17" s="2">
        <f t="shared" si="9"/>
        <v>1.4429203034232392</v>
      </c>
      <c r="J17" s="2">
        <f t="shared" si="3"/>
        <v>11.510828737707133</v>
      </c>
      <c r="K17" s="4">
        <f t="shared" si="8"/>
        <v>1.0859272394063333</v>
      </c>
      <c r="L17" s="3">
        <v>1</v>
      </c>
      <c r="M17" s="14">
        <f t="shared" si="1"/>
        <v>0.20791169081775945</v>
      </c>
      <c r="N17" s="20">
        <f t="shared" si="4"/>
        <v>408.2346049206706</v>
      </c>
      <c r="O17" s="11">
        <f t="shared" si="5"/>
        <v>0.20791169081775943</v>
      </c>
      <c r="P17" s="11">
        <f t="shared" si="6"/>
        <v>0.20791169081775943</v>
      </c>
      <c r="Q17" s="6"/>
      <c r="R17" s="19"/>
      <c r="S17" s="6"/>
      <c r="T17" s="18"/>
    </row>
    <row r="18" spans="1:20" ht="13.5">
      <c r="A18">
        <v>13</v>
      </c>
      <c r="B18" s="13"/>
      <c r="C18">
        <v>1</v>
      </c>
      <c r="D18" s="14">
        <f t="shared" si="0"/>
        <v>0.23086819112556312</v>
      </c>
      <c r="E18" s="2">
        <f t="shared" si="10"/>
        <v>9.269358370968094</v>
      </c>
      <c r="F18" s="4">
        <f t="shared" si="7"/>
        <v>0.8744677708460467</v>
      </c>
      <c r="G18">
        <v>1</v>
      </c>
      <c r="H18" s="14">
        <f t="shared" si="2"/>
        <v>0.224951054343865</v>
      </c>
      <c r="I18" s="2">
        <f t="shared" si="9"/>
        <v>1.3336234447757402</v>
      </c>
      <c r="J18" s="2">
        <f t="shared" si="3"/>
        <v>10.602981815743835</v>
      </c>
      <c r="K18" s="4">
        <f t="shared" si="8"/>
        <v>1.00028130337206</v>
      </c>
      <c r="L18" s="3">
        <v>1</v>
      </c>
      <c r="M18" s="14">
        <f t="shared" si="1"/>
        <v>0.22495105434386492</v>
      </c>
      <c r="N18" s="20">
        <f t="shared" si="4"/>
        <v>441.6913952041787</v>
      </c>
      <c r="O18" s="11">
        <f t="shared" si="5"/>
        <v>0.2249510543438649</v>
      </c>
      <c r="P18" s="11">
        <f t="shared" si="6"/>
        <v>0.2249510543438649</v>
      </c>
      <c r="Q18" s="6"/>
      <c r="R18" s="19"/>
      <c r="S18" s="6"/>
      <c r="T18" s="18"/>
    </row>
    <row r="19" spans="1:20" ht="13.5">
      <c r="A19">
        <v>14</v>
      </c>
      <c r="B19" s="13"/>
      <c r="C19">
        <v>1</v>
      </c>
      <c r="D19" s="14">
        <f t="shared" si="0"/>
        <v>0.24932800284318068</v>
      </c>
      <c r="E19" s="2">
        <f t="shared" si="10"/>
        <v>8.583071197766708</v>
      </c>
      <c r="F19" s="4">
        <f t="shared" si="7"/>
        <v>0.8097236979025196</v>
      </c>
      <c r="G19" s="1">
        <f aca="true" t="shared" si="11" ref="G19:G80">F19*3/2.5</f>
        <v>0.9716684374830236</v>
      </c>
      <c r="H19" s="14">
        <f t="shared" si="2"/>
        <v>0.24192189559966773</v>
      </c>
      <c r="I19" s="2">
        <f t="shared" si="9"/>
        <v>1.2400696483316247</v>
      </c>
      <c r="J19" s="2">
        <f t="shared" si="3"/>
        <v>9.823140846098333</v>
      </c>
      <c r="K19" s="4">
        <f t="shared" si="8"/>
        <v>0.9267114005753144</v>
      </c>
      <c r="L19" s="3">
        <v>1</v>
      </c>
      <c r="M19" s="14">
        <f t="shared" si="1"/>
        <v>0.24192189559966767</v>
      </c>
      <c r="N19" s="20">
        <f t="shared" si="4"/>
        <v>475.01364200994743</v>
      </c>
      <c r="O19" s="11">
        <f t="shared" si="5"/>
        <v>0.24192189559966765</v>
      </c>
      <c r="P19" s="11">
        <f t="shared" si="6"/>
        <v>0.24192189559966765</v>
      </c>
      <c r="Q19" s="6"/>
      <c r="R19" s="19"/>
      <c r="S19" s="6"/>
      <c r="T19" s="18"/>
    </row>
    <row r="20" spans="1:20" ht="13.5">
      <c r="A20">
        <v>15</v>
      </c>
      <c r="B20" s="13"/>
      <c r="C20" s="1">
        <f aca="true" t="shared" si="12" ref="C20:C70">29.947*A20^-1.272</f>
        <v>0.9557960713217567</v>
      </c>
      <c r="D20" s="14">
        <f t="shared" si="0"/>
        <v>0.2679491924311227</v>
      </c>
      <c r="E20" s="2">
        <f t="shared" si="10"/>
        <v>7.986588728197399</v>
      </c>
      <c r="F20" s="4">
        <f t="shared" si="7"/>
        <v>0.7534517668110754</v>
      </c>
      <c r="G20" s="1">
        <f t="shared" si="11"/>
        <v>0.9041421201732905</v>
      </c>
      <c r="H20" s="14">
        <f t="shared" si="2"/>
        <v>0.25881904510252074</v>
      </c>
      <c r="I20" s="2">
        <f t="shared" si="9"/>
        <v>1.159110991546882</v>
      </c>
      <c r="J20" s="2">
        <f t="shared" si="3"/>
        <v>9.14569971974428</v>
      </c>
      <c r="K20" s="4">
        <f t="shared" si="8"/>
        <v>0.862801860353234</v>
      </c>
      <c r="L20" s="3">
        <v>1</v>
      </c>
      <c r="M20" s="14">
        <f t="shared" si="1"/>
        <v>0.25881904510252074</v>
      </c>
      <c r="N20" s="20">
        <f t="shared" si="4"/>
        <v>508.1911950587994</v>
      </c>
      <c r="O20" s="11">
        <f t="shared" si="5"/>
        <v>0.2588190451025207</v>
      </c>
      <c r="P20" s="11">
        <f t="shared" si="6"/>
        <v>0.2588190451025207</v>
      </c>
      <c r="Q20" s="6"/>
      <c r="R20" s="19"/>
      <c r="S20" s="6"/>
      <c r="T20" s="18"/>
    </row>
    <row r="21" spans="1:20" ht="13.5">
      <c r="A21">
        <v>16</v>
      </c>
      <c r="B21" s="13"/>
      <c r="C21" s="1">
        <f t="shared" si="12"/>
        <v>0.880466232553606</v>
      </c>
      <c r="D21" s="14">
        <f t="shared" si="0"/>
        <v>0.2867453857588079</v>
      </c>
      <c r="E21" s="2">
        <f t="shared" si="10"/>
        <v>7.4630669098195455</v>
      </c>
      <c r="F21" s="4">
        <f t="shared" si="7"/>
        <v>0.7040629160207118</v>
      </c>
      <c r="G21" s="1">
        <f t="shared" si="11"/>
        <v>0.8448754992248542</v>
      </c>
      <c r="H21" s="14">
        <f t="shared" si="2"/>
        <v>0.27563735581699916</v>
      </c>
      <c r="I21" s="2">
        <f t="shared" si="9"/>
        <v>1.08838658356299</v>
      </c>
      <c r="J21" s="2">
        <f t="shared" si="3"/>
        <v>8.551453493382535</v>
      </c>
      <c r="K21" s="4">
        <f t="shared" si="8"/>
        <v>0.806740895602126</v>
      </c>
      <c r="L21" s="1">
        <f aca="true" t="shared" si="13" ref="L21:L81">K21*3/2.5</f>
        <v>0.9680890747225511</v>
      </c>
      <c r="M21" s="14">
        <f t="shared" si="1"/>
        <v>0.27563735581699916</v>
      </c>
      <c r="N21" s="20">
        <f t="shared" si="4"/>
        <v>541.2139481466778</v>
      </c>
      <c r="O21" s="11">
        <f t="shared" si="5"/>
        <v>0.27563735581699916</v>
      </c>
      <c r="P21" s="11">
        <f t="shared" si="6"/>
        <v>0.2668415127518493</v>
      </c>
      <c r="Q21" s="6"/>
      <c r="R21" s="19"/>
      <c r="S21" s="6"/>
      <c r="T21" s="18"/>
    </row>
    <row r="22" spans="1:20" ht="13.5">
      <c r="A22">
        <v>17</v>
      </c>
      <c r="B22" s="13"/>
      <c r="C22" s="1">
        <f t="shared" si="12"/>
        <v>0.8151213989721808</v>
      </c>
      <c r="D22" s="14">
        <f t="shared" si="0"/>
        <v>0.3057306814586604</v>
      </c>
      <c r="E22" s="2">
        <f t="shared" si="10"/>
        <v>6.999624603556061</v>
      </c>
      <c r="F22" s="4">
        <f t="shared" si="7"/>
        <v>0.6603419437317039</v>
      </c>
      <c r="G22" s="1">
        <f t="shared" si="11"/>
        <v>0.7924103324780447</v>
      </c>
      <c r="H22" s="14">
        <f t="shared" si="2"/>
        <v>0.29237170472273677</v>
      </c>
      <c r="I22" s="2">
        <f t="shared" si="9"/>
        <v>1.0260910859499803</v>
      </c>
      <c r="J22" s="2">
        <f t="shared" si="3"/>
        <v>8.025715689506042</v>
      </c>
      <c r="K22" s="4">
        <f t="shared" si="8"/>
        <v>0.7571429895760416</v>
      </c>
      <c r="L22" s="1">
        <f t="shared" si="13"/>
        <v>0.90857158749125</v>
      </c>
      <c r="M22" s="14">
        <f t="shared" si="1"/>
        <v>0.29237170472273677</v>
      </c>
      <c r="N22" s="20">
        <f t="shared" si="4"/>
        <v>574.0718422230935</v>
      </c>
      <c r="O22" s="11">
        <f t="shared" si="5"/>
        <v>0.2923717047227367</v>
      </c>
      <c r="P22" s="11">
        <f t="shared" si="6"/>
        <v>0.2656406238974599</v>
      </c>
      <c r="Q22" s="6"/>
      <c r="R22" s="19"/>
      <c r="S22" s="6"/>
      <c r="T22" s="18"/>
    </row>
    <row r="23" spans="1:20" ht="13.5">
      <c r="A23">
        <v>18</v>
      </c>
      <c r="B23" s="13"/>
      <c r="C23" s="1">
        <f t="shared" si="12"/>
        <v>0.7579607137987886</v>
      </c>
      <c r="D23" s="14">
        <f t="shared" si="0"/>
        <v>0.3249196962329063</v>
      </c>
      <c r="E23" s="2">
        <f t="shared" si="10"/>
        <v>6.586242769555043</v>
      </c>
      <c r="F23" s="4">
        <f t="shared" si="7"/>
        <v>0.6213436575051928</v>
      </c>
      <c r="G23" s="1">
        <f t="shared" si="11"/>
        <v>0.7456123890062314</v>
      </c>
      <c r="H23" s="14">
        <f t="shared" si="2"/>
        <v>0.3090169943749474</v>
      </c>
      <c r="I23" s="2">
        <f t="shared" si="9"/>
        <v>0.970820393249937</v>
      </c>
      <c r="J23" s="2">
        <f t="shared" si="3"/>
        <v>7.5570631628049805</v>
      </c>
      <c r="K23" s="4">
        <f t="shared" si="8"/>
        <v>0.7129304870570736</v>
      </c>
      <c r="L23" s="1">
        <f t="shared" si="13"/>
        <v>0.8555165844684882</v>
      </c>
      <c r="M23" s="14">
        <f t="shared" si="1"/>
        <v>0.30901699437494745</v>
      </c>
      <c r="N23" s="20">
        <f t="shared" si="4"/>
        <v>606.7548684552092</v>
      </c>
      <c r="O23" s="11">
        <f t="shared" si="5"/>
        <v>0.3090169943749474</v>
      </c>
      <c r="P23" s="11">
        <f t="shared" si="6"/>
        <v>0.26436916357037304</v>
      </c>
      <c r="Q23" s="6"/>
      <c r="R23" s="19"/>
      <c r="S23" s="6"/>
      <c r="T23" s="18"/>
    </row>
    <row r="24" spans="1:20" ht="13.5">
      <c r="A24">
        <v>19</v>
      </c>
      <c r="B24" s="13"/>
      <c r="C24" s="1">
        <f t="shared" si="12"/>
        <v>0.7075852026793856</v>
      </c>
      <c r="D24" s="14">
        <f t="shared" si="0"/>
        <v>0.34432761328966527</v>
      </c>
      <c r="E24" s="2">
        <f t="shared" si="10"/>
        <v>6.21501127822626</v>
      </c>
      <c r="F24" s="4">
        <f t="shared" si="7"/>
        <v>0.5863218187005906</v>
      </c>
      <c r="G24" s="1">
        <f t="shared" si="11"/>
        <v>0.7035861824407087</v>
      </c>
      <c r="H24" s="14">
        <f t="shared" si="2"/>
        <v>0.3255681544571567</v>
      </c>
      <c r="I24" s="2">
        <f t="shared" si="9"/>
        <v>0.9214660460271726</v>
      </c>
      <c r="J24" s="2">
        <f t="shared" si="3"/>
        <v>7.136477324253433</v>
      </c>
      <c r="K24" s="4">
        <f t="shared" si="8"/>
        <v>0.6732525777597579</v>
      </c>
      <c r="L24" s="1">
        <f t="shared" si="13"/>
        <v>0.8079030933117094</v>
      </c>
      <c r="M24" s="14">
        <f t="shared" si="1"/>
        <v>0.32556815445715676</v>
      </c>
      <c r="N24" s="20">
        <f t="shared" si="4"/>
        <v>639.2530712766272</v>
      </c>
      <c r="O24" s="11">
        <f t="shared" si="5"/>
        <v>0.3255681544571567</v>
      </c>
      <c r="P24" s="11">
        <f t="shared" si="6"/>
        <v>0.26302751906972127</v>
      </c>
      <c r="Q24" s="6"/>
      <c r="R24" s="19"/>
      <c r="S24" s="6"/>
      <c r="T24" s="18"/>
    </row>
    <row r="25" spans="1:20" ht="13.5">
      <c r="A25">
        <v>20</v>
      </c>
      <c r="B25" s="13"/>
      <c r="C25" s="1">
        <f t="shared" si="12"/>
        <v>0.6628925956960254</v>
      </c>
      <c r="D25" s="14">
        <f t="shared" si="0"/>
        <v>0.36397023426620234</v>
      </c>
      <c r="E25" s="2">
        <f t="shared" si="10"/>
        <v>5.879601677632892</v>
      </c>
      <c r="F25" s="4">
        <f t="shared" si="7"/>
        <v>0.5546794035502729</v>
      </c>
      <c r="G25" s="1">
        <f t="shared" si="11"/>
        <v>0.6656152842603275</v>
      </c>
      <c r="H25" s="14">
        <f t="shared" si="2"/>
        <v>0.3420201433256687</v>
      </c>
      <c r="I25" s="2">
        <f t="shared" si="9"/>
        <v>0.8771413200489262</v>
      </c>
      <c r="J25" s="2">
        <f t="shared" si="3"/>
        <v>6.756742997681818</v>
      </c>
      <c r="K25" s="4">
        <f t="shared" si="8"/>
        <v>0.637428584686964</v>
      </c>
      <c r="L25" s="1">
        <f t="shared" si="13"/>
        <v>0.7649143016243567</v>
      </c>
      <c r="M25" s="14">
        <f t="shared" si="1"/>
        <v>0.3420201433256688</v>
      </c>
      <c r="N25" s="20">
        <f t="shared" si="4"/>
        <v>671.5565514199507</v>
      </c>
      <c r="O25" s="11">
        <f t="shared" si="5"/>
        <v>0.34202014332566877</v>
      </c>
      <c r="P25" s="11">
        <f t="shared" si="6"/>
        <v>0.2616160990734163</v>
      </c>
      <c r="Q25" s="6"/>
      <c r="R25" s="19"/>
      <c r="S25" s="6"/>
      <c r="T25" s="18"/>
    </row>
    <row r="26" spans="1:20" ht="13.5">
      <c r="A26">
        <v>21</v>
      </c>
      <c r="B26" s="13"/>
      <c r="C26" s="1">
        <f t="shared" si="12"/>
        <v>0.6230033467712172</v>
      </c>
      <c r="D26" s="14">
        <f t="shared" si="0"/>
        <v>0.3838640350354158</v>
      </c>
      <c r="E26" s="2">
        <f t="shared" si="10"/>
        <v>5.574890598444736</v>
      </c>
      <c r="F26" s="4">
        <f t="shared" si="7"/>
        <v>0.5259330753249751</v>
      </c>
      <c r="G26" s="1">
        <f t="shared" si="11"/>
        <v>0.6311196903899702</v>
      </c>
      <c r="H26" s="14">
        <f t="shared" si="2"/>
        <v>0.35836794954530027</v>
      </c>
      <c r="I26" s="2">
        <f t="shared" si="9"/>
        <v>0.8371284328876007</v>
      </c>
      <c r="J26" s="2">
        <f t="shared" si="3"/>
        <v>6.412019031332337</v>
      </c>
      <c r="K26" s="4">
        <f t="shared" si="8"/>
        <v>0.6049074557860695</v>
      </c>
      <c r="L26" s="1">
        <f t="shared" si="13"/>
        <v>0.7258889469432834</v>
      </c>
      <c r="M26" s="14">
        <f t="shared" si="1"/>
        <v>0.3583679495453004</v>
      </c>
      <c r="N26" s="20">
        <f t="shared" si="4"/>
        <v>703.6554689321972</v>
      </c>
      <c r="O26" s="11">
        <f t="shared" si="5"/>
        <v>0.3583679495453003</v>
      </c>
      <c r="P26" s="11">
        <f t="shared" si="6"/>
        <v>0.2601353335136618</v>
      </c>
      <c r="Q26" s="6"/>
      <c r="R26" s="19"/>
      <c r="S26" s="6"/>
      <c r="T26" s="18"/>
    </row>
    <row r="27" spans="1:20" ht="13.5">
      <c r="A27">
        <v>22</v>
      </c>
      <c r="B27" s="13"/>
      <c r="C27" s="1">
        <f t="shared" si="12"/>
        <v>0.5872076064087987</v>
      </c>
      <c r="D27" s="14">
        <f t="shared" si="0"/>
        <v>0.4040262258351568</v>
      </c>
      <c r="E27" s="2">
        <f t="shared" si="10"/>
        <v>5.296685866310874</v>
      </c>
      <c r="F27" s="4">
        <f t="shared" si="7"/>
        <v>0.4996873458783843</v>
      </c>
      <c r="G27" s="1">
        <f t="shared" si="11"/>
        <v>0.5996248150540612</v>
      </c>
      <c r="H27" s="14">
        <f t="shared" si="2"/>
        <v>0.374606593415912</v>
      </c>
      <c r="I27" s="2">
        <f t="shared" si="9"/>
        <v>0.8008401487662044</v>
      </c>
      <c r="J27" s="2">
        <f t="shared" si="3"/>
        <v>6.0975260150770785</v>
      </c>
      <c r="K27" s="4">
        <f t="shared" si="8"/>
        <v>0.5752383033091584</v>
      </c>
      <c r="L27" s="1">
        <f t="shared" si="13"/>
        <v>0.6902859639709901</v>
      </c>
      <c r="M27" s="14">
        <f t="shared" si="1"/>
        <v>0.37460659341591196</v>
      </c>
      <c r="N27" s="20">
        <f t="shared" si="4"/>
        <v>735.5400461721431</v>
      </c>
      <c r="O27" s="11">
        <f t="shared" si="5"/>
        <v>0.37460659341591196</v>
      </c>
      <c r="P27" s="11">
        <f t="shared" si="6"/>
        <v>0.25858567344599154</v>
      </c>
      <c r="Q27" s="6"/>
      <c r="R27" s="19"/>
      <c r="S27" s="6"/>
      <c r="T27" s="18"/>
    </row>
    <row r="28" spans="1:20" ht="13.5">
      <c r="A28">
        <v>23</v>
      </c>
      <c r="B28" s="13"/>
      <c r="C28" s="1">
        <f t="shared" si="12"/>
        <v>0.5549265645799702</v>
      </c>
      <c r="D28" s="14">
        <f t="shared" si="0"/>
        <v>0.42447481620960476</v>
      </c>
      <c r="E28" s="2">
        <f t="shared" si="10"/>
        <v>5.041524062862831</v>
      </c>
      <c r="F28" s="4">
        <f t="shared" si="7"/>
        <v>0.475615477628569</v>
      </c>
      <c r="G28" s="1">
        <f t="shared" si="11"/>
        <v>0.5707385731542828</v>
      </c>
      <c r="H28" s="14">
        <f t="shared" si="2"/>
        <v>0.39073112848927377</v>
      </c>
      <c r="I28" s="2">
        <f t="shared" si="9"/>
        <v>0.7677913995742356</v>
      </c>
      <c r="J28" s="2">
        <f t="shared" si="3"/>
        <v>5.809315462437067</v>
      </c>
      <c r="K28" s="4">
        <f t="shared" si="8"/>
        <v>0.5480486285317988</v>
      </c>
      <c r="L28" s="1">
        <f t="shared" si="13"/>
        <v>0.6576583542381587</v>
      </c>
      <c r="M28" s="14">
        <f t="shared" si="1"/>
        <v>0.3907311284892737</v>
      </c>
      <c r="N28" s="20">
        <f t="shared" si="4"/>
        <v>767.2005707886889</v>
      </c>
      <c r="O28" s="11">
        <f t="shared" si="5"/>
        <v>0.39073112848927366</v>
      </c>
      <c r="P28" s="11">
        <f t="shared" si="6"/>
        <v>0.2569675909118742</v>
      </c>
      <c r="Q28" s="6"/>
      <c r="R28" s="19"/>
      <c r="S28" s="6"/>
      <c r="T28" s="18"/>
    </row>
    <row r="29" spans="1:20" ht="13.5">
      <c r="A29">
        <v>24</v>
      </c>
      <c r="B29" s="13"/>
      <c r="C29" s="1">
        <f t="shared" si="12"/>
        <v>0.5256838357902694</v>
      </c>
      <c r="D29" s="14">
        <f t="shared" si="0"/>
        <v>0.4452286853085362</v>
      </c>
      <c r="E29" s="2">
        <f t="shared" si="10"/>
        <v>4.806518696155022</v>
      </c>
      <c r="F29" s="4">
        <f t="shared" si="7"/>
        <v>0.45344516001462476</v>
      </c>
      <c r="G29" s="1">
        <f t="shared" si="11"/>
        <v>0.5441341920175498</v>
      </c>
      <c r="H29" s="14">
        <f t="shared" si="2"/>
        <v>0.4067366430758002</v>
      </c>
      <c r="I29" s="2">
        <f t="shared" si="9"/>
        <v>0.7375780006722714</v>
      </c>
      <c r="J29" s="2">
        <f t="shared" si="3"/>
        <v>5.544096696827293</v>
      </c>
      <c r="K29" s="4">
        <f t="shared" si="8"/>
        <v>0.5230279902667258</v>
      </c>
      <c r="L29" s="1">
        <f t="shared" si="13"/>
        <v>0.6276335883200709</v>
      </c>
      <c r="M29" s="14">
        <f t="shared" si="1"/>
        <v>0.4067366430758002</v>
      </c>
      <c r="N29" s="20">
        <f t="shared" si="4"/>
        <v>798.6273986793336</v>
      </c>
      <c r="O29" s="11">
        <f t="shared" si="5"/>
        <v>0.40673664307580015</v>
      </c>
      <c r="P29" s="11">
        <f t="shared" si="6"/>
        <v>0.25528157879492436</v>
      </c>
      <c r="Q29" s="6"/>
      <c r="R29" s="19"/>
      <c r="S29" s="6"/>
      <c r="T29" s="18"/>
    </row>
    <row r="30" spans="1:20" ht="13.5">
      <c r="A30">
        <v>25</v>
      </c>
      <c r="B30" s="13"/>
      <c r="C30" s="1">
        <f t="shared" si="12"/>
        <v>0.49908398207862</v>
      </c>
      <c r="D30" s="14">
        <f t="shared" si="0"/>
        <v>0.4663076581549986</v>
      </c>
      <c r="E30" s="2">
        <f t="shared" si="10"/>
        <v>4.589244809890456</v>
      </c>
      <c r="F30" s="4">
        <f t="shared" si="7"/>
        <v>0.43294762357457134</v>
      </c>
      <c r="G30" s="1">
        <f t="shared" si="11"/>
        <v>0.5195371482894856</v>
      </c>
      <c r="H30" s="14">
        <f t="shared" si="2"/>
        <v>0.42261826174069944</v>
      </c>
      <c r="I30" s="2">
        <f t="shared" si="9"/>
        <v>0.7098604749457496</v>
      </c>
      <c r="J30" s="2">
        <f t="shared" si="3"/>
        <v>5.299105284836205</v>
      </c>
      <c r="K30" s="4">
        <f t="shared" si="8"/>
        <v>0.499915592909076</v>
      </c>
      <c r="L30" s="1">
        <f t="shared" si="13"/>
        <v>0.5998987114908912</v>
      </c>
      <c r="M30" s="14">
        <f t="shared" si="1"/>
        <v>0.42261826174069944</v>
      </c>
      <c r="N30" s="20">
        <f t="shared" si="4"/>
        <v>829.8109569278632</v>
      </c>
      <c r="O30" s="11">
        <f t="shared" si="5"/>
        <v>0.4226182617406994</v>
      </c>
      <c r="P30" s="11">
        <f t="shared" si="6"/>
        <v>0.2535281506707658</v>
      </c>
      <c r="Q30" s="6"/>
      <c r="R30" s="19"/>
      <c r="S30" s="6"/>
      <c r="T30" s="18"/>
    </row>
    <row r="31" spans="1:20" ht="13.5">
      <c r="A31">
        <v>26</v>
      </c>
      <c r="B31" s="13"/>
      <c r="C31" s="1">
        <f t="shared" si="12"/>
        <v>0.47479618855013417</v>
      </c>
      <c r="D31" s="14">
        <f t="shared" si="0"/>
        <v>0.48773258856586144</v>
      </c>
      <c r="E31" s="2">
        <f t="shared" si="10"/>
        <v>4.387650220979694</v>
      </c>
      <c r="F31" s="4">
        <f t="shared" si="7"/>
        <v>0.41392926613015985</v>
      </c>
      <c r="G31" s="1">
        <f t="shared" si="11"/>
        <v>0.4967151193561918</v>
      </c>
      <c r="H31" s="14">
        <f t="shared" si="2"/>
        <v>0.4383711467890774</v>
      </c>
      <c r="I31" s="2">
        <f t="shared" si="9"/>
        <v>0.6843516098114578</v>
      </c>
      <c r="J31" s="2">
        <f t="shared" si="3"/>
        <v>5.072001830791152</v>
      </c>
      <c r="K31" s="4">
        <f t="shared" si="8"/>
        <v>0.47849073875388226</v>
      </c>
      <c r="L31" s="1">
        <f t="shared" si="13"/>
        <v>0.5741888865046587</v>
      </c>
      <c r="M31" s="14">
        <f t="shared" si="1"/>
        <v>0.43837114678907746</v>
      </c>
      <c r="N31" s="20">
        <f t="shared" si="4"/>
        <v>860.7417467203535</v>
      </c>
      <c r="O31" s="11">
        <f t="shared" si="5"/>
        <v>0.4383711467890774</v>
      </c>
      <c r="P31" s="11">
        <f t="shared" si="6"/>
        <v>0.25170784065059065</v>
      </c>
      <c r="Q31" s="6"/>
      <c r="R31" s="19"/>
      <c r="S31" s="6"/>
      <c r="T31" s="18"/>
    </row>
    <row r="32" spans="1:20" ht="13.5">
      <c r="A32">
        <v>27</v>
      </c>
      <c r="B32" s="13"/>
      <c r="C32" s="1">
        <f t="shared" si="12"/>
        <v>0.45254171105740704</v>
      </c>
      <c r="D32" s="14">
        <f t="shared" si="0"/>
        <v>0.5095254494944288</v>
      </c>
      <c r="E32" s="2">
        <f t="shared" si="10"/>
        <v>4.199986481781022</v>
      </c>
      <c r="F32" s="4">
        <f t="shared" si="7"/>
        <v>0.3962251397906625</v>
      </c>
      <c r="G32" s="1">
        <f t="shared" si="11"/>
        <v>0.475470167748795</v>
      </c>
      <c r="H32" s="14">
        <f t="shared" si="2"/>
        <v>0.45399049973954675</v>
      </c>
      <c r="I32" s="2">
        <f t="shared" si="9"/>
        <v>0.6608067793755801</v>
      </c>
      <c r="J32" s="2">
        <f t="shared" si="3"/>
        <v>4.860793261156602</v>
      </c>
      <c r="K32" s="4">
        <f t="shared" si="8"/>
        <v>0.4585654019959059</v>
      </c>
      <c r="L32" s="1">
        <f t="shared" si="13"/>
        <v>0.550278482395087</v>
      </c>
      <c r="M32" s="14">
        <f t="shared" si="1"/>
        <v>0.4539904997395468</v>
      </c>
      <c r="N32" s="20">
        <f t="shared" si="4"/>
        <v>891.4103462386</v>
      </c>
      <c r="O32" s="11">
        <f t="shared" si="5"/>
        <v>0.45399049973954675</v>
      </c>
      <c r="P32" s="11">
        <f t="shared" si="6"/>
        <v>0.24982120321846493</v>
      </c>
      <c r="Q32" s="6"/>
      <c r="R32" s="19"/>
      <c r="S32" s="6"/>
      <c r="T32" s="18"/>
    </row>
    <row r="33" spans="1:20" ht="13.5">
      <c r="A33">
        <v>28</v>
      </c>
      <c r="B33" s="13"/>
      <c r="C33" s="1">
        <f t="shared" si="12"/>
        <v>0.43208412135171614</v>
      </c>
      <c r="D33" s="14">
        <f t="shared" si="0"/>
        <v>0.5317094316614788</v>
      </c>
      <c r="E33" s="2">
        <f t="shared" si="10"/>
        <v>4.024754635841151</v>
      </c>
      <c r="F33" s="4">
        <f t="shared" si="7"/>
        <v>0.3796938335699199</v>
      </c>
      <c r="G33" s="1">
        <f t="shared" si="11"/>
        <v>0.45563260028390395</v>
      </c>
      <c r="H33" s="14">
        <f t="shared" si="2"/>
        <v>0.4694715627858908</v>
      </c>
      <c r="I33" s="2">
        <f t="shared" si="9"/>
        <v>0.6390163404568537</v>
      </c>
      <c r="J33" s="2">
        <f t="shared" si="3"/>
        <v>4.663770976298005</v>
      </c>
      <c r="K33" s="4">
        <f t="shared" si="8"/>
        <v>0.4399783939903778</v>
      </c>
      <c r="L33" s="1">
        <f t="shared" si="13"/>
        <v>0.5279740727884533</v>
      </c>
      <c r="M33" s="14">
        <f t="shared" si="1"/>
        <v>0.46947156278589086</v>
      </c>
      <c r="N33" s="20">
        <f t="shared" si="4"/>
        <v>921.8074135300966</v>
      </c>
      <c r="O33" s="11">
        <f t="shared" si="5"/>
        <v>0.4694715627858908</v>
      </c>
      <c r="P33" s="11">
        <f t="shared" si="6"/>
        <v>0.24786881306242683</v>
      </c>
      <c r="Q33" s="6"/>
      <c r="R33" s="19"/>
      <c r="S33" s="6"/>
      <c r="T33" s="18"/>
    </row>
    <row r="34" spans="1:20" ht="13.5">
      <c r="A34">
        <v>29</v>
      </c>
      <c r="B34" s="13"/>
      <c r="C34" s="1">
        <f t="shared" si="12"/>
        <v>0.41322165166603175</v>
      </c>
      <c r="D34" s="14">
        <f t="shared" si="0"/>
        <v>0.554309051452769</v>
      </c>
      <c r="E34" s="2">
        <f t="shared" si="10"/>
        <v>3.860662196280847</v>
      </c>
      <c r="F34" s="4">
        <f t="shared" si="7"/>
        <v>0.3642134147434762</v>
      </c>
      <c r="G34" s="1">
        <f t="shared" si="11"/>
        <v>0.43705609769217146</v>
      </c>
      <c r="H34" s="14">
        <f t="shared" si="2"/>
        <v>0.48480962024633706</v>
      </c>
      <c r="I34" s="2">
        <f t="shared" si="9"/>
        <v>0.6187996018881942</v>
      </c>
      <c r="J34" s="2">
        <f t="shared" si="3"/>
        <v>4.479461798169042</v>
      </c>
      <c r="K34" s="4">
        <f t="shared" si="8"/>
        <v>0.4225907356763247</v>
      </c>
      <c r="L34" s="1">
        <f t="shared" si="13"/>
        <v>0.5071088828115896</v>
      </c>
      <c r="M34" s="14">
        <f t="shared" si="1"/>
        <v>0.4848096202463371</v>
      </c>
      <c r="N34" s="20">
        <f t="shared" si="4"/>
        <v>951.9236893536828</v>
      </c>
      <c r="O34" s="11">
        <f t="shared" si="5"/>
        <v>0.48480962024633706</v>
      </c>
      <c r="P34" s="11">
        <f t="shared" si="6"/>
        <v>0.24585126489943102</v>
      </c>
      <c r="Q34" s="6"/>
      <c r="R34" s="19"/>
      <c r="S34" s="6"/>
      <c r="T34" s="18"/>
    </row>
    <row r="35" spans="1:20" ht="13.5">
      <c r="A35">
        <v>30</v>
      </c>
      <c r="B35" s="13"/>
      <c r="C35" s="1">
        <f t="shared" si="12"/>
        <v>0.39578113224374983</v>
      </c>
      <c r="D35" s="14">
        <f t="shared" si="0"/>
        <v>0.5773502691896257</v>
      </c>
      <c r="E35" s="2">
        <f t="shared" si="10"/>
        <v>3.706588728197398</v>
      </c>
      <c r="F35" s="4">
        <f t="shared" si="7"/>
        <v>0.3496781819054149</v>
      </c>
      <c r="G35" s="1">
        <f t="shared" si="11"/>
        <v>0.41961381828649785</v>
      </c>
      <c r="H35" s="14">
        <f t="shared" si="2"/>
        <v>0.49999999999999994</v>
      </c>
      <c r="I35" s="2">
        <f t="shared" si="9"/>
        <v>0.6000000000000001</v>
      </c>
      <c r="J35" s="2">
        <f t="shared" si="3"/>
        <v>4.306588728197398</v>
      </c>
      <c r="K35" s="4">
        <f t="shared" si="8"/>
        <v>0.4062819554903206</v>
      </c>
      <c r="L35" s="1">
        <f t="shared" si="13"/>
        <v>0.48753834658838474</v>
      </c>
      <c r="M35" s="14">
        <f t="shared" si="1"/>
        <v>0.5000000000000001</v>
      </c>
      <c r="N35" s="20">
        <f t="shared" si="4"/>
        <v>981.7500000000001</v>
      </c>
      <c r="O35" s="11">
        <f t="shared" si="5"/>
        <v>0.5000000000000001</v>
      </c>
      <c r="P35" s="11">
        <f t="shared" si="6"/>
        <v>0.24376917329419243</v>
      </c>
      <c r="Q35" s="6"/>
      <c r="R35" s="19"/>
      <c r="S35" s="6"/>
      <c r="T35" s="18"/>
    </row>
    <row r="36" spans="1:20" ht="13.5">
      <c r="A36">
        <v>31</v>
      </c>
      <c r="B36" s="13"/>
      <c r="C36" s="1">
        <f t="shared" si="12"/>
        <v>0.3796131498529534</v>
      </c>
      <c r="D36" s="14">
        <f t="shared" si="0"/>
        <v>0.6008606190275604</v>
      </c>
      <c r="E36" s="2">
        <f t="shared" si="10"/>
        <v>3.5615580922301087</v>
      </c>
      <c r="F36" s="4">
        <f t="shared" si="7"/>
        <v>0.3359960464368027</v>
      </c>
      <c r="G36" s="1">
        <f t="shared" si="11"/>
        <v>0.40319525572416326</v>
      </c>
      <c r="H36" s="14">
        <f t="shared" si="2"/>
        <v>0.5150380749100542</v>
      </c>
      <c r="I36" s="2">
        <f t="shared" si="9"/>
        <v>0.582481207923107</v>
      </c>
      <c r="J36" s="2">
        <f t="shared" si="3"/>
        <v>4.144039300153215</v>
      </c>
      <c r="K36" s="4">
        <f t="shared" si="8"/>
        <v>0.3909471037880392</v>
      </c>
      <c r="L36" s="1">
        <f t="shared" si="13"/>
        <v>0.469136524545647</v>
      </c>
      <c r="M36" s="14">
        <f t="shared" si="1"/>
        <v>0.5150380749100542</v>
      </c>
      <c r="N36" s="20">
        <f t="shared" si="4"/>
        <v>1011.2772600858913</v>
      </c>
      <c r="O36" s="11">
        <f t="shared" si="5"/>
        <v>0.5150380749100542</v>
      </c>
      <c r="P36" s="11">
        <f t="shared" si="6"/>
        <v>0.24162317247198342</v>
      </c>
      <c r="Q36" s="6"/>
      <c r="R36" s="19"/>
      <c r="S36" s="6"/>
      <c r="T36" s="18"/>
    </row>
    <row r="37" spans="1:20" ht="13.5">
      <c r="A37">
        <v>32</v>
      </c>
      <c r="B37" s="13"/>
      <c r="C37" s="1">
        <f t="shared" si="12"/>
        <v>0.3645881510483278</v>
      </c>
      <c r="D37" s="14">
        <f aca="true" t="shared" si="14" ref="D37:D68">TAN(RADIANS(A37))</f>
        <v>0.6248693519093275</v>
      </c>
      <c r="E37" s="2">
        <f t="shared" si="10"/>
        <v>3.424715892147848</v>
      </c>
      <c r="F37" s="4">
        <f t="shared" si="7"/>
        <v>0.3230864049196083</v>
      </c>
      <c r="G37" s="1">
        <f t="shared" si="11"/>
        <v>0.38770368590353</v>
      </c>
      <c r="H37" s="14">
        <f t="shared" si="2"/>
        <v>0.5299192642332049</v>
      </c>
      <c r="I37" s="2">
        <f t="shared" si="9"/>
        <v>0.5661239744399575</v>
      </c>
      <c r="J37" s="2">
        <f t="shared" si="3"/>
        <v>3.9908398665878053</v>
      </c>
      <c r="K37" s="4">
        <f t="shared" si="8"/>
        <v>0.3764943270365854</v>
      </c>
      <c r="L37" s="1">
        <f t="shared" si="13"/>
        <v>0.4517931924439025</v>
      </c>
      <c r="M37" s="14">
        <f aca="true" t="shared" si="15" ref="M37:M68">COS(RADIANS(90-A37))</f>
        <v>0.5299192642332049</v>
      </c>
      <c r="N37" s="20">
        <f t="shared" si="4"/>
        <v>1040.4964753218976</v>
      </c>
      <c r="O37" s="11">
        <f t="shared" si="5"/>
        <v>0.5299192642332048</v>
      </c>
      <c r="P37" s="11">
        <f t="shared" si="6"/>
        <v>0.2394139161254435</v>
      </c>
      <c r="Q37" s="6"/>
      <c r="R37" s="19"/>
      <c r="S37" s="6"/>
      <c r="T37" s="18"/>
    </row>
    <row r="38" spans="1:20" ht="13.5">
      <c r="A38">
        <v>33</v>
      </c>
      <c r="B38" s="13"/>
      <c r="C38" s="1">
        <f t="shared" si="12"/>
        <v>0.35059328288709385</v>
      </c>
      <c r="D38" s="14">
        <f t="shared" si="14"/>
        <v>0.6494075931975106</v>
      </c>
      <c r="E38" s="2">
        <f t="shared" si="10"/>
        <v>3.295311022563207</v>
      </c>
      <c r="F38" s="4">
        <f t="shared" si="7"/>
        <v>0.31087839835501957</v>
      </c>
      <c r="G38" s="1">
        <f t="shared" si="11"/>
        <v>0.3730540780260235</v>
      </c>
      <c r="H38" s="14">
        <f aca="true" t="shared" si="16" ref="H38:H69">SIN(RADIANS(A38))</f>
        <v>0.5446390350150271</v>
      </c>
      <c r="I38" s="2">
        <f t="shared" si="9"/>
        <v>0.550823537632999</v>
      </c>
      <c r="J38" s="2">
        <f aca="true" t="shared" si="17" ref="J38:J69">E38+I38</f>
        <v>3.846134560196206</v>
      </c>
      <c r="K38" s="4">
        <f t="shared" si="8"/>
        <v>0.36284288303737794</v>
      </c>
      <c r="L38" s="1">
        <f t="shared" si="13"/>
        <v>0.4354114596448535</v>
      </c>
      <c r="M38" s="14">
        <f t="shared" si="15"/>
        <v>0.5446390350150271</v>
      </c>
      <c r="N38" s="20">
        <f t="shared" si="4"/>
        <v>1069.3987452520055</v>
      </c>
      <c r="O38" s="11">
        <f t="shared" si="5"/>
        <v>0.544639035015027</v>
      </c>
      <c r="P38" s="11">
        <f t="shared" si="6"/>
        <v>0.23714207721545738</v>
      </c>
      <c r="Q38" s="6"/>
      <c r="R38" s="19"/>
      <c r="S38" s="6"/>
      <c r="T38" s="18"/>
    </row>
    <row r="39" spans="1:20" ht="13.5">
      <c r="A39">
        <v>34</v>
      </c>
      <c r="B39" s="13"/>
      <c r="C39" s="1">
        <f t="shared" si="12"/>
        <v>0.33752981402736554</v>
      </c>
      <c r="D39" s="14">
        <f t="shared" si="14"/>
        <v>0.6745085168424267</v>
      </c>
      <c r="E39" s="2">
        <f t="shared" si="10"/>
        <v>3.1726804726172637</v>
      </c>
      <c r="F39" s="4">
        <f t="shared" si="7"/>
        <v>0.29930947854879847</v>
      </c>
      <c r="G39" s="1">
        <f t="shared" si="11"/>
        <v>0.35917137425855816</v>
      </c>
      <c r="H39" s="14">
        <f t="shared" si="16"/>
        <v>0.5591929034707469</v>
      </c>
      <c r="I39" s="2">
        <f t="shared" si="9"/>
        <v>0.5364874949914201</v>
      </c>
      <c r="J39" s="2">
        <f t="shared" si="17"/>
        <v>3.7091679676086837</v>
      </c>
      <c r="K39" s="4">
        <f t="shared" si="8"/>
        <v>0.3499215063781777</v>
      </c>
      <c r="L39" s="1">
        <f t="shared" si="13"/>
        <v>0.41990580765381325</v>
      </c>
      <c r="M39" s="14">
        <f t="shared" si="15"/>
        <v>0.5591929034707468</v>
      </c>
      <c r="N39" s="20">
        <f t="shared" si="4"/>
        <v>1097.9752659648111</v>
      </c>
      <c r="O39" s="11">
        <f t="shared" si="5"/>
        <v>0.5591929034707467</v>
      </c>
      <c r="P39" s="11">
        <f t="shared" si="6"/>
        <v>0.23480834776616472</v>
      </c>
      <c r="Q39" s="6"/>
      <c r="R39" s="19"/>
      <c r="S39" s="6"/>
      <c r="T39" s="18"/>
    </row>
    <row r="40" spans="1:20" ht="13.5">
      <c r="A40">
        <v>35</v>
      </c>
      <c r="B40" s="13"/>
      <c r="C40" s="1">
        <f t="shared" si="12"/>
        <v>0.3253110161092257</v>
      </c>
      <c r="D40" s="14">
        <f t="shared" si="14"/>
        <v>0.7002075382097097</v>
      </c>
      <c r="E40" s="2">
        <f t="shared" si="10"/>
        <v>3.0562367344281256</v>
      </c>
      <c r="F40" s="4">
        <f t="shared" si="7"/>
        <v>0.28832422022906845</v>
      </c>
      <c r="G40" s="1">
        <f t="shared" si="11"/>
        <v>0.34598906427488213</v>
      </c>
      <c r="H40" s="14">
        <f t="shared" si="16"/>
        <v>0.573576436351046</v>
      </c>
      <c r="I40" s="2">
        <f t="shared" si="9"/>
        <v>0.5230340386863295</v>
      </c>
      <c r="J40" s="2">
        <f t="shared" si="17"/>
        <v>3.5792707731144553</v>
      </c>
      <c r="K40" s="4">
        <f t="shared" si="8"/>
        <v>0.33766705406740144</v>
      </c>
      <c r="L40" s="1">
        <f t="shared" si="13"/>
        <v>0.40520046488088174</v>
      </c>
      <c r="M40" s="14">
        <f t="shared" si="15"/>
        <v>0.5735764363510462</v>
      </c>
      <c r="N40" s="20">
        <f t="shared" si="4"/>
        <v>1126.217332775279</v>
      </c>
      <c r="O40" s="11">
        <f t="shared" si="5"/>
        <v>0.573576436351046</v>
      </c>
      <c r="P40" s="11">
        <f t="shared" si="6"/>
        <v>0.23241343865416333</v>
      </c>
      <c r="Q40" s="6"/>
      <c r="R40" s="19"/>
      <c r="S40" s="6"/>
      <c r="T40" s="18"/>
    </row>
    <row r="41" spans="1:20" ht="13.5">
      <c r="A41">
        <v>36</v>
      </c>
      <c r="B41" s="13"/>
      <c r="C41" s="1">
        <f t="shared" si="12"/>
        <v>0.3138604128061734</v>
      </c>
      <c r="D41" s="14">
        <f t="shared" si="14"/>
        <v>0.7265425280053609</v>
      </c>
      <c r="E41" s="2">
        <f t="shared" si="10"/>
        <v>2.9454573098083117</v>
      </c>
      <c r="F41" s="4">
        <f t="shared" si="7"/>
        <v>0.27787333111399165</v>
      </c>
      <c r="G41" s="1">
        <f t="shared" si="11"/>
        <v>0.33344799733679</v>
      </c>
      <c r="H41" s="14">
        <f t="shared" si="16"/>
        <v>0.5877852522924731</v>
      </c>
      <c r="I41" s="2">
        <f t="shared" si="9"/>
        <v>0.510390485011224</v>
      </c>
      <c r="J41" s="2">
        <f t="shared" si="17"/>
        <v>3.455847794819536</v>
      </c>
      <c r="K41" s="4">
        <f t="shared" si="8"/>
        <v>0.32602337686976757</v>
      </c>
      <c r="L41" s="1">
        <f t="shared" si="13"/>
        <v>0.3912280522437211</v>
      </c>
      <c r="M41" s="14">
        <f t="shared" si="15"/>
        <v>0.5877852522924731</v>
      </c>
      <c r="N41" s="20">
        <f t="shared" si="4"/>
        <v>1154.116342876271</v>
      </c>
      <c r="O41" s="11">
        <f t="shared" si="5"/>
        <v>0.587785252292473</v>
      </c>
      <c r="P41" s="11">
        <f t="shared" si="6"/>
        <v>0.2299580793919684</v>
      </c>
      <c r="Q41" s="6"/>
      <c r="R41" s="19"/>
      <c r="S41" s="6"/>
      <c r="T41" s="18"/>
    </row>
    <row r="42" spans="1:20" ht="13.5">
      <c r="A42">
        <v>37</v>
      </c>
      <c r="B42" s="13"/>
      <c r="C42" s="1">
        <f t="shared" si="12"/>
        <v>0.30311032456033643</v>
      </c>
      <c r="D42" s="14">
        <f t="shared" si="14"/>
        <v>0.7535540501027942</v>
      </c>
      <c r="E42" s="2">
        <f t="shared" si="10"/>
        <v>2.8398759182676776</v>
      </c>
      <c r="F42" s="4">
        <f t="shared" si="7"/>
        <v>0.2679128224780828</v>
      </c>
      <c r="G42" s="1">
        <f t="shared" si="11"/>
        <v>0.32149538697369934</v>
      </c>
      <c r="H42" s="14">
        <f t="shared" si="16"/>
        <v>0.6018150231520483</v>
      </c>
      <c r="I42" s="2">
        <f t="shared" si="9"/>
        <v>0.49849204233674493</v>
      </c>
      <c r="J42" s="2">
        <f t="shared" si="17"/>
        <v>3.3383679606044225</v>
      </c>
      <c r="K42" s="4">
        <f t="shared" si="8"/>
        <v>0.3149403736419267</v>
      </c>
      <c r="L42" s="1">
        <f t="shared" si="13"/>
        <v>0.377928448370312</v>
      </c>
      <c r="M42" s="14">
        <f t="shared" si="15"/>
        <v>0.6018150231520484</v>
      </c>
      <c r="N42" s="20">
        <f t="shared" si="4"/>
        <v>1181.6637979590469</v>
      </c>
      <c r="O42" s="11">
        <f t="shared" si="5"/>
        <v>0.6018150231520483</v>
      </c>
      <c r="P42" s="11">
        <f t="shared" si="6"/>
        <v>0.227443017905797</v>
      </c>
      <c r="Q42" s="6"/>
      <c r="R42" s="19"/>
      <c r="S42" s="6"/>
      <c r="T42" s="18"/>
    </row>
    <row r="43" spans="1:20" ht="13.5">
      <c r="A43">
        <v>38</v>
      </c>
      <c r="B43" s="13"/>
      <c r="C43" s="1">
        <f t="shared" si="12"/>
        <v>0.29300065262676267</v>
      </c>
      <c r="D43" s="14">
        <f t="shared" si="14"/>
        <v>0.7812856265067174</v>
      </c>
      <c r="E43" s="2">
        <f t="shared" si="10"/>
        <v>2.739075092893189</v>
      </c>
      <c r="F43" s="4">
        <f t="shared" si="7"/>
        <v>0.25840331065030087</v>
      </c>
      <c r="G43" s="1">
        <f t="shared" si="11"/>
        <v>0.31008397278036104</v>
      </c>
      <c r="H43" s="14">
        <f t="shared" si="16"/>
        <v>0.6156614753256583</v>
      </c>
      <c r="I43" s="2">
        <f t="shared" si="9"/>
        <v>0.4872807736448232</v>
      </c>
      <c r="J43" s="2">
        <f t="shared" si="17"/>
        <v>3.226355866538012</v>
      </c>
      <c r="K43" s="4">
        <f t="shared" si="8"/>
        <v>0.30437319495641624</v>
      </c>
      <c r="L43" s="1">
        <f t="shared" si="13"/>
        <v>0.3652478339476995</v>
      </c>
      <c r="M43" s="14">
        <f t="shared" si="15"/>
        <v>0.6156614753256583</v>
      </c>
      <c r="N43" s="20">
        <f t="shared" si="4"/>
        <v>1208.85130680193</v>
      </c>
      <c r="O43" s="11">
        <f t="shared" si="5"/>
        <v>0.6156614753256582</v>
      </c>
      <c r="P43" s="11">
        <f t="shared" si="6"/>
        <v>0.2248690203077417</v>
      </c>
      <c r="Q43" s="6"/>
      <c r="R43" s="19"/>
      <c r="S43" s="6"/>
      <c r="T43" s="18"/>
    </row>
    <row r="44" spans="1:20" ht="13.5">
      <c r="A44">
        <v>39</v>
      </c>
      <c r="B44" s="13"/>
      <c r="C44" s="1">
        <f t="shared" si="12"/>
        <v>0.28347785796593683</v>
      </c>
      <c r="D44" s="14">
        <f t="shared" si="14"/>
        <v>0.809784033195007</v>
      </c>
      <c r="E44" s="2">
        <f t="shared" si="10"/>
        <v>2.6426799149850106</v>
      </c>
      <c r="F44" s="4">
        <f t="shared" si="7"/>
        <v>0.24930942594198213</v>
      </c>
      <c r="G44" s="1">
        <f t="shared" si="11"/>
        <v>0.29917131113037854</v>
      </c>
      <c r="H44" s="14">
        <f t="shared" si="16"/>
        <v>0.6293203910498374</v>
      </c>
      <c r="I44" s="2">
        <f t="shared" si="9"/>
        <v>0.47670471871972486</v>
      </c>
      <c r="J44" s="2">
        <f t="shared" si="17"/>
        <v>3.1193846337047355</v>
      </c>
      <c r="K44" s="4">
        <f t="shared" si="8"/>
        <v>0.2942815692174279</v>
      </c>
      <c r="L44" s="1">
        <f t="shared" si="13"/>
        <v>0.3531378830609134</v>
      </c>
      <c r="M44" s="14">
        <f t="shared" si="15"/>
        <v>0.6293203910498375</v>
      </c>
      <c r="N44" s="20">
        <f t="shared" si="4"/>
        <v>1235.6705878263558</v>
      </c>
      <c r="O44" s="11">
        <f t="shared" si="5"/>
        <v>0.6293203910498374</v>
      </c>
      <c r="P44" s="11">
        <f t="shared" si="6"/>
        <v>0.22223687066240577</v>
      </c>
      <c r="Q44" s="6"/>
      <c r="R44" s="19"/>
      <c r="S44" s="6"/>
      <c r="T44" s="18"/>
    </row>
    <row r="45" spans="1:20" ht="13.5">
      <c r="A45">
        <v>40</v>
      </c>
      <c r="B45" s="13"/>
      <c r="C45" s="1">
        <f t="shared" si="12"/>
        <v>0.27449409968567556</v>
      </c>
      <c r="D45" s="14">
        <f t="shared" si="14"/>
        <v>0.8390996311772799</v>
      </c>
      <c r="E45" s="2">
        <f t="shared" si="10"/>
        <v>2.5503526881516096</v>
      </c>
      <c r="F45" s="4">
        <f t="shared" si="7"/>
        <v>0.24059931020298206</v>
      </c>
      <c r="G45" s="1">
        <f t="shared" si="11"/>
        <v>0.28871917224357846</v>
      </c>
      <c r="H45" s="14">
        <f t="shared" si="16"/>
        <v>0.6427876096865393</v>
      </c>
      <c r="I45" s="2">
        <f t="shared" si="9"/>
        <v>0.46671714805812375</v>
      </c>
      <c r="J45" s="2">
        <f t="shared" si="17"/>
        <v>3.0170698362097332</v>
      </c>
      <c r="K45" s="4">
        <f t="shared" si="8"/>
        <v>0.28462922983110694</v>
      </c>
      <c r="L45" s="1">
        <f t="shared" si="13"/>
        <v>0.34155507579732836</v>
      </c>
      <c r="M45" s="14">
        <f t="shared" si="15"/>
        <v>0.6427876096865394</v>
      </c>
      <c r="N45" s="20">
        <f t="shared" si="4"/>
        <v>1262.11347161952</v>
      </c>
      <c r="O45" s="11">
        <f t="shared" si="5"/>
        <v>0.6427876096865394</v>
      </c>
      <c r="P45" s="11">
        <f t="shared" si="6"/>
        <v>0.21954737074806946</v>
      </c>
      <c r="Q45" s="6"/>
      <c r="R45" s="19"/>
      <c r="S45" s="6"/>
      <c r="T45" s="18"/>
    </row>
    <row r="46" spans="1:20" ht="13.5">
      <c r="A46">
        <v>41</v>
      </c>
      <c r="B46" s="13"/>
      <c r="C46" s="1">
        <f t="shared" si="12"/>
        <v>0.2660065048307834</v>
      </c>
      <c r="D46" s="14">
        <f t="shared" si="14"/>
        <v>0.8692867378162267</v>
      </c>
      <c r="E46" s="2">
        <f t="shared" si="10"/>
        <v>2.4617883914529606</v>
      </c>
      <c r="F46" s="4">
        <f t="shared" si="7"/>
        <v>0.2322441878729208</v>
      </c>
      <c r="G46" s="1">
        <f t="shared" si="11"/>
        <v>0.27869302544750496</v>
      </c>
      <c r="H46" s="14">
        <f t="shared" si="16"/>
        <v>0.6560590289905073</v>
      </c>
      <c r="I46" s="2">
        <f t="shared" si="9"/>
        <v>0.45727592601174427</v>
      </c>
      <c r="J46" s="2">
        <f t="shared" si="17"/>
        <v>2.919064317464705</v>
      </c>
      <c r="K46" s="4">
        <f t="shared" si="8"/>
        <v>0.27538342617591555</v>
      </c>
      <c r="L46" s="1">
        <f t="shared" si="13"/>
        <v>0.33046011141109866</v>
      </c>
      <c r="M46" s="14">
        <f t="shared" si="15"/>
        <v>0.6560590289905073</v>
      </c>
      <c r="N46" s="20">
        <f t="shared" si="4"/>
        <v>1288.1719034228609</v>
      </c>
      <c r="O46" s="11">
        <f t="shared" si="5"/>
        <v>0.6560590289905072</v>
      </c>
      <c r="P46" s="11">
        <f t="shared" si="6"/>
        <v>0.2168013398124602</v>
      </c>
      <c r="Q46" s="6"/>
      <c r="R46" s="19"/>
      <c r="S46" s="6"/>
      <c r="T46" s="18"/>
    </row>
    <row r="47" spans="1:20" ht="13.5">
      <c r="A47">
        <v>42</v>
      </c>
      <c r="B47" s="13"/>
      <c r="C47" s="1">
        <f t="shared" si="12"/>
        <v>0.25797654685457705</v>
      </c>
      <c r="D47" s="14">
        <f t="shared" si="14"/>
        <v>0.9004040442978399</v>
      </c>
      <c r="E47" s="2">
        <f t="shared" si="10"/>
        <v>2.376710781734473</v>
      </c>
      <c r="F47" s="4">
        <f t="shared" si="7"/>
        <v>0.22421799827683705</v>
      </c>
      <c r="G47" s="1">
        <f t="shared" si="11"/>
        <v>0.26906159793220447</v>
      </c>
      <c r="H47" s="14">
        <f t="shared" si="16"/>
        <v>0.6691306063588582</v>
      </c>
      <c r="I47" s="2">
        <f t="shared" si="9"/>
        <v>0.4483429649593826</v>
      </c>
      <c r="J47" s="2">
        <f t="shared" si="17"/>
        <v>2.8250537466938552</v>
      </c>
      <c r="K47" s="4">
        <f t="shared" si="8"/>
        <v>0.2665145044050807</v>
      </c>
      <c r="L47" s="1">
        <f t="shared" si="13"/>
        <v>0.3198174052860968</v>
      </c>
      <c r="M47" s="14">
        <f t="shared" si="15"/>
        <v>0.6691306063588582</v>
      </c>
      <c r="N47" s="20">
        <f t="shared" si="4"/>
        <v>1313.837945585618</v>
      </c>
      <c r="O47" s="11">
        <f t="shared" si="5"/>
        <v>0.6691306063588581</v>
      </c>
      <c r="P47" s="11">
        <f t="shared" si="6"/>
        <v>0.21399961432320264</v>
      </c>
      <c r="Q47" s="6"/>
      <c r="R47" s="19"/>
      <c r="S47" s="6"/>
      <c r="T47" s="18"/>
    </row>
    <row r="48" spans="1:20" ht="13.5">
      <c r="A48">
        <v>43</v>
      </c>
      <c r="B48" s="13"/>
      <c r="C48" s="1">
        <f t="shared" si="12"/>
        <v>0.2503695144523684</v>
      </c>
      <c r="D48" s="14">
        <f t="shared" si="14"/>
        <v>0.9325150861376618</v>
      </c>
      <c r="E48" s="2">
        <f t="shared" si="10"/>
        <v>2.2948690394528204</v>
      </c>
      <c r="F48" s="4">
        <f t="shared" si="7"/>
        <v>0.21649707919366232</v>
      </c>
      <c r="G48" s="1">
        <f t="shared" si="11"/>
        <v>0.25979649503239477</v>
      </c>
      <c r="H48" s="14">
        <f t="shared" si="16"/>
        <v>0.6819983600624985</v>
      </c>
      <c r="I48" s="2">
        <f t="shared" si="9"/>
        <v>0.4398837556918875</v>
      </c>
      <c r="J48" s="2">
        <f t="shared" si="17"/>
        <v>2.7347527951447077</v>
      </c>
      <c r="K48" s="4">
        <f t="shared" si="8"/>
        <v>0.2579955467117649</v>
      </c>
      <c r="L48" s="1">
        <f t="shared" si="13"/>
        <v>0.30959465605411784</v>
      </c>
      <c r="M48" s="14">
        <f t="shared" si="15"/>
        <v>0.6819983600624985</v>
      </c>
      <c r="N48" s="20">
        <f t="shared" si="4"/>
        <v>1339.1037799827157</v>
      </c>
      <c r="O48" s="11">
        <f t="shared" si="5"/>
        <v>0.6819983600624985</v>
      </c>
      <c r="P48" s="11">
        <f t="shared" si="6"/>
        <v>0.21114304771302164</v>
      </c>
      <c r="Q48" s="6"/>
      <c r="R48" s="19"/>
      <c r="S48" s="6"/>
      <c r="T48" s="18"/>
    </row>
    <row r="49" spans="1:20" ht="13.5">
      <c r="A49">
        <v>44</v>
      </c>
      <c r="B49" s="13"/>
      <c r="C49" s="1">
        <f t="shared" si="12"/>
        <v>0.2431540558701252</v>
      </c>
      <c r="D49" s="14">
        <f t="shared" si="14"/>
        <v>0.9656887748070739</v>
      </c>
      <c r="E49" s="2">
        <f t="shared" si="10"/>
        <v>2.216034871511819</v>
      </c>
      <c r="F49" s="4">
        <f t="shared" si="7"/>
        <v>0.20905989353885088</v>
      </c>
      <c r="G49" s="1">
        <f t="shared" si="11"/>
        <v>0.25087187224662105</v>
      </c>
      <c r="H49" s="14">
        <f t="shared" si="16"/>
        <v>0.6946583704589973</v>
      </c>
      <c r="I49" s="2">
        <f t="shared" si="9"/>
        <v>0.4318669618877179</v>
      </c>
      <c r="J49" s="2">
        <f t="shared" si="17"/>
        <v>2.647901833399537</v>
      </c>
      <c r="K49" s="4">
        <f t="shared" si="8"/>
        <v>0.24980205975467332</v>
      </c>
      <c r="L49" s="1">
        <f t="shared" si="13"/>
        <v>0.299762471705608</v>
      </c>
      <c r="M49" s="14">
        <f t="shared" si="15"/>
        <v>0.6946583704589973</v>
      </c>
      <c r="N49" s="20">
        <f t="shared" si="4"/>
        <v>1363.961710396241</v>
      </c>
      <c r="O49" s="11">
        <f t="shared" si="5"/>
        <v>0.6946583704589971</v>
      </c>
      <c r="P49" s="11">
        <f t="shared" si="6"/>
        <v>0.2082325101197789</v>
      </c>
      <c r="Q49" s="6"/>
      <c r="R49" s="19"/>
      <c r="S49" s="6"/>
      <c r="T49" s="18"/>
    </row>
    <row r="50" spans="1:20" ht="13.5">
      <c r="A50">
        <v>45</v>
      </c>
      <c r="B50" s="13"/>
      <c r="C50" s="1">
        <f t="shared" si="12"/>
        <v>0.2363017865294944</v>
      </c>
      <c r="D50" s="14">
        <f t="shared" si="14"/>
        <v>0.9999999999999999</v>
      </c>
      <c r="E50" s="2">
        <f t="shared" si="10"/>
        <v>2.1400000000000006</v>
      </c>
      <c r="F50" s="4">
        <f t="shared" si="7"/>
        <v>0.20188679245283025</v>
      </c>
      <c r="G50" s="1">
        <f t="shared" si="11"/>
        <v>0.24226415094339632</v>
      </c>
      <c r="H50" s="14">
        <f t="shared" si="16"/>
        <v>0.7071067811865475</v>
      </c>
      <c r="I50" s="2">
        <f t="shared" si="9"/>
        <v>0.4242640687119285</v>
      </c>
      <c r="J50" s="2">
        <f t="shared" si="17"/>
        <v>2.564264068711929</v>
      </c>
      <c r="K50" s="4">
        <f t="shared" si="8"/>
        <v>0.24191170459546502</v>
      </c>
      <c r="L50" s="1">
        <f t="shared" si="13"/>
        <v>0.290294045514558</v>
      </c>
      <c r="M50" s="14">
        <f t="shared" si="15"/>
        <v>0.7071067811865476</v>
      </c>
      <c r="N50" s="20">
        <f t="shared" si="4"/>
        <v>1388.404164859786</v>
      </c>
      <c r="O50" s="11">
        <f t="shared" si="5"/>
        <v>0.7071067811865476</v>
      </c>
      <c r="P50" s="11">
        <f t="shared" si="6"/>
        <v>0.20526888812142025</v>
      </c>
      <c r="Q50" s="6"/>
      <c r="R50" s="19"/>
      <c r="S50" s="6"/>
      <c r="T50" s="18"/>
    </row>
    <row r="51" spans="1:20" ht="13.5">
      <c r="A51">
        <v>46</v>
      </c>
      <c r="B51" s="13"/>
      <c r="C51" s="1">
        <f t="shared" si="12"/>
        <v>0.22978694999015076</v>
      </c>
      <c r="D51" s="14">
        <f t="shared" si="14"/>
        <v>1.0355303137905696</v>
      </c>
      <c r="E51" s="2">
        <f t="shared" si="10"/>
        <v>2.0665739780871384</v>
      </c>
      <c r="F51" s="4">
        <f t="shared" si="7"/>
        <v>0.19495980925350362</v>
      </c>
      <c r="G51" s="1">
        <f t="shared" si="11"/>
        <v>0.23395177110420434</v>
      </c>
      <c r="H51" s="14">
        <f t="shared" si="16"/>
        <v>0.7193398003386511</v>
      </c>
      <c r="I51" s="2">
        <f t="shared" si="9"/>
        <v>0.4170490773050037</v>
      </c>
      <c r="J51" s="2">
        <f t="shared" si="17"/>
        <v>2.483623055392142</v>
      </c>
      <c r="K51" s="4">
        <f t="shared" si="8"/>
        <v>0.23430406182944738</v>
      </c>
      <c r="L51" s="1">
        <f t="shared" si="13"/>
        <v>0.28116487419533687</v>
      </c>
      <c r="M51" s="14">
        <f t="shared" si="15"/>
        <v>0.7193398003386512</v>
      </c>
      <c r="N51" s="20">
        <f t="shared" si="4"/>
        <v>1412.4236979649415</v>
      </c>
      <c r="O51" s="11">
        <f t="shared" si="5"/>
        <v>0.7193398003386512</v>
      </c>
      <c r="P51" s="11">
        <f t="shared" si="6"/>
        <v>0.2022530844659156</v>
      </c>
      <c r="Q51" s="6"/>
      <c r="R51" s="19"/>
      <c r="S51" s="6"/>
      <c r="T51" s="18"/>
    </row>
    <row r="52" spans="1:20" ht="13.5">
      <c r="A52">
        <v>47</v>
      </c>
      <c r="B52" s="13"/>
      <c r="C52" s="1">
        <f t="shared" si="12"/>
        <v>0.2235861240215127</v>
      </c>
      <c r="D52" s="14">
        <f t="shared" si="14"/>
        <v>1.0723687100246826</v>
      </c>
      <c r="E52" s="2">
        <f t="shared" si="10"/>
        <v>1.995582284334596</v>
      </c>
      <c r="F52" s="4">
        <f t="shared" si="7"/>
        <v>0.18826247965420717</v>
      </c>
      <c r="G52" s="1">
        <f t="shared" si="11"/>
        <v>0.2259149755850486</v>
      </c>
      <c r="H52" s="14">
        <f t="shared" si="16"/>
        <v>0.7313537016191705</v>
      </c>
      <c r="I52" s="2">
        <f t="shared" si="9"/>
        <v>0.4101982383295786</v>
      </c>
      <c r="J52" s="2">
        <f t="shared" si="17"/>
        <v>2.4057805226641746</v>
      </c>
      <c r="K52" s="4">
        <f t="shared" si="8"/>
        <v>0.22696042666643157</v>
      </c>
      <c r="L52" s="1">
        <f t="shared" si="13"/>
        <v>0.2723525119997179</v>
      </c>
      <c r="M52" s="14">
        <f t="shared" si="15"/>
        <v>0.7313537016191705</v>
      </c>
      <c r="N52" s="20">
        <f t="shared" si="4"/>
        <v>1436.012993129241</v>
      </c>
      <c r="O52" s="11">
        <f t="shared" si="5"/>
        <v>0.7313537016191703</v>
      </c>
      <c r="P52" s="11">
        <f t="shared" si="6"/>
        <v>0.19918601779627318</v>
      </c>
      <c r="Q52" s="6"/>
      <c r="R52" s="19"/>
      <c r="S52" s="6"/>
      <c r="T52" s="18"/>
    </row>
    <row r="53" spans="1:20" ht="13.5">
      <c r="A53">
        <v>48</v>
      </c>
      <c r="B53" s="13"/>
      <c r="C53" s="1">
        <f t="shared" si="12"/>
        <v>0.21767796496965408</v>
      </c>
      <c r="D53" s="14">
        <f t="shared" si="14"/>
        <v>1.110612514829193</v>
      </c>
      <c r="E53" s="2">
        <f t="shared" si="10"/>
        <v>1.9268646547973773</v>
      </c>
      <c r="F53" s="4">
        <f t="shared" si="7"/>
        <v>0.18177968441484693</v>
      </c>
      <c r="G53" s="1">
        <f t="shared" si="11"/>
        <v>0.21813562129781633</v>
      </c>
      <c r="H53" s="14">
        <f t="shared" si="16"/>
        <v>0.7431448254773942</v>
      </c>
      <c r="I53" s="2">
        <f t="shared" si="9"/>
        <v>0.4036898188819128</v>
      </c>
      <c r="J53" s="2">
        <f t="shared" si="17"/>
        <v>2.3305544736792903</v>
      </c>
      <c r="K53" s="4">
        <f t="shared" si="8"/>
        <v>0.21986362959238587</v>
      </c>
      <c r="L53" s="1">
        <f t="shared" si="13"/>
        <v>0.26383635551086304</v>
      </c>
      <c r="M53" s="14">
        <f t="shared" si="15"/>
        <v>0.7431448254773942</v>
      </c>
      <c r="N53" s="20">
        <f t="shared" si="4"/>
        <v>1459.1648648248633</v>
      </c>
      <c r="O53" s="11">
        <f t="shared" si="5"/>
        <v>0.7431448254773941</v>
      </c>
      <c r="P53" s="11">
        <f t="shared" si="6"/>
        <v>0.19606862237071201</v>
      </c>
      <c r="Q53" s="6"/>
      <c r="R53" s="19"/>
      <c r="S53" s="6"/>
      <c r="T53" s="18"/>
    </row>
    <row r="54" spans="1:20" ht="13.5">
      <c r="A54">
        <v>49</v>
      </c>
      <c r="B54" s="13"/>
      <c r="C54" s="1">
        <f t="shared" si="12"/>
        <v>0.21204298475230585</v>
      </c>
      <c r="D54" s="14">
        <f t="shared" si="14"/>
        <v>1.1503684072210094</v>
      </c>
      <c r="E54" s="2">
        <f t="shared" si="10"/>
        <v>1.8602736189267255</v>
      </c>
      <c r="F54" s="4">
        <f t="shared" si="7"/>
        <v>0.1754975112195024</v>
      </c>
      <c r="G54" s="1">
        <f t="shared" si="11"/>
        <v>0.2105970134634029</v>
      </c>
      <c r="H54" s="14">
        <f t="shared" si="16"/>
        <v>0.754709580222772</v>
      </c>
      <c r="I54" s="2">
        <f t="shared" si="9"/>
        <v>0.39750389800464336</v>
      </c>
      <c r="J54" s="2">
        <f t="shared" si="17"/>
        <v>2.2577775169313687</v>
      </c>
      <c r="K54" s="4">
        <f t="shared" si="8"/>
        <v>0.2129978789557895</v>
      </c>
      <c r="L54" s="1">
        <f t="shared" si="13"/>
        <v>0.2555974547469474</v>
      </c>
      <c r="M54" s="14">
        <f t="shared" si="15"/>
        <v>0.754709580222772</v>
      </c>
      <c r="N54" s="20">
        <f t="shared" si="4"/>
        <v>1481.8722607674126</v>
      </c>
      <c r="O54" s="11">
        <f t="shared" si="5"/>
        <v>0.7547095802227719</v>
      </c>
      <c r="P54" s="11">
        <f t="shared" si="6"/>
        <v>0.19290184777807762</v>
      </c>
      <c r="Q54" s="6"/>
      <c r="R54" s="19"/>
      <c r="S54" s="6"/>
      <c r="T54" s="18"/>
    </row>
    <row r="55" spans="1:20" ht="13.5">
      <c r="A55">
        <v>50</v>
      </c>
      <c r="B55" s="13"/>
      <c r="C55" s="1">
        <f t="shared" si="12"/>
        <v>0.2066633557497647</v>
      </c>
      <c r="D55" s="14">
        <f t="shared" si="14"/>
        <v>1.19175359259421</v>
      </c>
      <c r="E55" s="2">
        <f t="shared" si="10"/>
        <v>1.7956732107193794</v>
      </c>
      <c r="F55" s="4">
        <f t="shared" si="7"/>
        <v>0.1694031330867339</v>
      </c>
      <c r="G55" s="1">
        <f t="shared" si="11"/>
        <v>0.2032837597040807</v>
      </c>
      <c r="H55" s="14">
        <f t="shared" si="16"/>
        <v>0.766044443118978</v>
      </c>
      <c r="I55" s="2">
        <f t="shared" si="9"/>
        <v>0.3916221867996836</v>
      </c>
      <c r="J55" s="2">
        <f t="shared" si="17"/>
        <v>2.1872953975190628</v>
      </c>
      <c r="K55" s="4">
        <f t="shared" si="8"/>
        <v>0.20634862240745877</v>
      </c>
      <c r="L55" s="1">
        <f t="shared" si="13"/>
        <v>0.2476183468889505</v>
      </c>
      <c r="M55" s="14">
        <f t="shared" si="15"/>
        <v>0.766044443118978</v>
      </c>
      <c r="N55" s="20">
        <f t="shared" si="4"/>
        <v>1504.1282640641132</v>
      </c>
      <c r="O55" s="11">
        <f t="shared" si="5"/>
        <v>0.7660444431189779</v>
      </c>
      <c r="P55" s="11">
        <f t="shared" si="6"/>
        <v>0.189686658648588</v>
      </c>
      <c r="Q55" s="6"/>
      <c r="R55" s="19"/>
      <c r="S55" s="6"/>
      <c r="T55" s="18"/>
    </row>
    <row r="56" spans="1:20" ht="13.5">
      <c r="A56">
        <v>51</v>
      </c>
      <c r="B56" s="13"/>
      <c r="C56" s="1">
        <f t="shared" si="12"/>
        <v>0.2015227396249737</v>
      </c>
      <c r="D56" s="14">
        <f t="shared" si="14"/>
        <v>1.2348971565350515</v>
      </c>
      <c r="E56" s="2">
        <f t="shared" si="10"/>
        <v>1.7329378310373154</v>
      </c>
      <c r="F56" s="4">
        <f t="shared" si="7"/>
        <v>0.16348470104125618</v>
      </c>
      <c r="G56" s="1">
        <f t="shared" si="11"/>
        <v>0.1961816412495074</v>
      </c>
      <c r="H56" s="14">
        <f t="shared" si="16"/>
        <v>0.7771459614569709</v>
      </c>
      <c r="I56" s="2">
        <f t="shared" si="9"/>
        <v>0.38602786976795017</v>
      </c>
      <c r="J56" s="2">
        <f t="shared" si="17"/>
        <v>2.1189657008052656</v>
      </c>
      <c r="K56" s="4">
        <f t="shared" si="8"/>
        <v>0.19990242460427035</v>
      </c>
      <c r="L56" s="1">
        <f t="shared" si="13"/>
        <v>0.23988290952512442</v>
      </c>
      <c r="M56" s="14">
        <f t="shared" si="15"/>
        <v>0.7771459614569709</v>
      </c>
      <c r="N56" s="20">
        <f t="shared" si="4"/>
        <v>1525.9260953207622</v>
      </c>
      <c r="O56" s="11">
        <f t="shared" si="5"/>
        <v>0.7771459614569708</v>
      </c>
      <c r="P56" s="11">
        <f t="shared" si="6"/>
        <v>0.18642403435999835</v>
      </c>
      <c r="Q56" s="6"/>
      <c r="R56" s="19"/>
      <c r="S56" s="6"/>
      <c r="T56" s="18"/>
    </row>
    <row r="57" spans="1:20" ht="13.5">
      <c r="A57">
        <v>52</v>
      </c>
      <c r="B57" s="13"/>
      <c r="C57" s="1">
        <f t="shared" si="12"/>
        <v>0.19660613673534316</v>
      </c>
      <c r="D57" s="14">
        <f t="shared" si="14"/>
        <v>1.2799416321930788</v>
      </c>
      <c r="E57" s="2">
        <f t="shared" si="10"/>
        <v>1.6719512407243753</v>
      </c>
      <c r="F57" s="4">
        <f t="shared" si="7"/>
        <v>0.15773124912494108</v>
      </c>
      <c r="G57" s="1">
        <f t="shared" si="11"/>
        <v>0.1892774989499293</v>
      </c>
      <c r="H57" s="14">
        <f t="shared" si="16"/>
        <v>0.788010753606722</v>
      </c>
      <c r="I57" s="2">
        <f t="shared" si="9"/>
        <v>0.3807054645217736</v>
      </c>
      <c r="J57" s="2">
        <f t="shared" si="17"/>
        <v>2.052656705246149</v>
      </c>
      <c r="K57" s="4">
        <f t="shared" si="8"/>
        <v>0.19364685898548575</v>
      </c>
      <c r="L57" s="1">
        <f t="shared" si="13"/>
        <v>0.2323762307825829</v>
      </c>
      <c r="M57" s="14">
        <f t="shared" si="15"/>
        <v>0.7880107536067219</v>
      </c>
      <c r="N57" s="20">
        <f t="shared" si="4"/>
        <v>1547.2591147067983</v>
      </c>
      <c r="O57" s="11">
        <f t="shared" si="5"/>
        <v>0.7880107536067218</v>
      </c>
      <c r="P57" s="11">
        <f t="shared" si="6"/>
        <v>0.18311496873927266</v>
      </c>
      <c r="Q57" s="6"/>
      <c r="R57" s="19"/>
      <c r="S57" s="6"/>
      <c r="T57" s="18"/>
    </row>
    <row r="58" spans="1:20" ht="13.5">
      <c r="A58">
        <v>53</v>
      </c>
      <c r="B58" s="13"/>
      <c r="C58" s="1">
        <f t="shared" si="12"/>
        <v>0.19189975331840609</v>
      </c>
      <c r="D58" s="14">
        <f t="shared" si="14"/>
        <v>1.3270448216204098</v>
      </c>
      <c r="E58" s="2">
        <f t="shared" si="10"/>
        <v>1.6126056672199798</v>
      </c>
      <c r="F58" s="4">
        <f t="shared" si="7"/>
        <v>0.15213261011509244</v>
      </c>
      <c r="G58" s="1">
        <f t="shared" si="11"/>
        <v>0.18255913213811092</v>
      </c>
      <c r="H58" s="14">
        <f t="shared" si="16"/>
        <v>0.7986355100472928</v>
      </c>
      <c r="I58" s="2">
        <f t="shared" si="9"/>
        <v>0.3756406974468677</v>
      </c>
      <c r="J58" s="2">
        <f t="shared" si="17"/>
        <v>1.9882463646668476</v>
      </c>
      <c r="K58" s="4">
        <f t="shared" si="8"/>
        <v>0.18757041176102335</v>
      </c>
      <c r="L58" s="1">
        <f t="shared" si="13"/>
        <v>0.22508449411322803</v>
      </c>
      <c r="M58" s="14">
        <f t="shared" si="15"/>
        <v>0.7986355100472928</v>
      </c>
      <c r="N58" s="20">
        <f t="shared" si="4"/>
        <v>1568.1208239778593</v>
      </c>
      <c r="O58" s="11">
        <f t="shared" si="5"/>
        <v>0.7986355100472927</v>
      </c>
      <c r="P58" s="11">
        <f t="shared" si="6"/>
        <v>0.1797604697598547</v>
      </c>
      <c r="Q58" s="6"/>
      <c r="R58" s="19"/>
      <c r="S58" s="6"/>
      <c r="T58" s="18"/>
    </row>
    <row r="59" spans="1:20" ht="13.5">
      <c r="A59">
        <v>54</v>
      </c>
      <c r="B59" s="13"/>
      <c r="C59" s="1">
        <f t="shared" si="12"/>
        <v>0.18739088406393986</v>
      </c>
      <c r="D59" s="14">
        <f t="shared" si="14"/>
        <v>1.3763819204711734</v>
      </c>
      <c r="E59" s="2">
        <f t="shared" si="10"/>
        <v>1.5548010099314726</v>
      </c>
      <c r="F59" s="4">
        <f t="shared" si="7"/>
        <v>0.1466793405595729</v>
      </c>
      <c r="G59" s="1">
        <f t="shared" si="11"/>
        <v>0.1760152086714875</v>
      </c>
      <c r="H59" s="14">
        <f t="shared" si="16"/>
        <v>0.8090169943749475</v>
      </c>
      <c r="I59" s="2">
        <f t="shared" si="9"/>
        <v>0.3708203932499369</v>
      </c>
      <c r="J59" s="2">
        <f t="shared" si="17"/>
        <v>1.9256214031814096</v>
      </c>
      <c r="K59" s="4">
        <f t="shared" si="8"/>
        <v>0.1816623965265481</v>
      </c>
      <c r="L59" s="1">
        <f t="shared" si="13"/>
        <v>0.21799487583185773</v>
      </c>
      <c r="M59" s="14">
        <f t="shared" si="15"/>
        <v>0.8090169943749475</v>
      </c>
      <c r="N59" s="20">
        <f t="shared" si="4"/>
        <v>1588.5048684552091</v>
      </c>
      <c r="O59" s="11">
        <f t="shared" si="5"/>
        <v>0.8090169943749473</v>
      </c>
      <c r="P59" s="11">
        <f t="shared" si="6"/>
        <v>0.17636155923462937</v>
      </c>
      <c r="Q59" s="6"/>
      <c r="R59" s="19"/>
      <c r="S59" s="6"/>
      <c r="T59" s="18"/>
    </row>
    <row r="60" spans="1:20" ht="13.5">
      <c r="A60">
        <v>55</v>
      </c>
      <c r="B60" s="13"/>
      <c r="C60" s="1">
        <f t="shared" si="12"/>
        <v>0.18306780804333692</v>
      </c>
      <c r="D60" s="14">
        <f t="shared" si="14"/>
        <v>1.4281480067421144</v>
      </c>
      <c r="E60" s="2">
        <f t="shared" si="10"/>
        <v>1.498444131768779</v>
      </c>
      <c r="F60" s="4">
        <f t="shared" si="7"/>
        <v>0.14136265394045086</v>
      </c>
      <c r="G60" s="1">
        <f t="shared" si="11"/>
        <v>0.16963518472854103</v>
      </c>
      <c r="H60" s="14">
        <f t="shared" si="16"/>
        <v>0.8191520442889918</v>
      </c>
      <c r="I60" s="2">
        <f t="shared" si="9"/>
        <v>0.36623237662843683</v>
      </c>
      <c r="J60" s="2">
        <f t="shared" si="17"/>
        <v>1.8646765083972159</v>
      </c>
      <c r="K60" s="4">
        <f t="shared" si="8"/>
        <v>0.17591287815068074</v>
      </c>
      <c r="L60" s="1">
        <f t="shared" si="13"/>
        <v>0.2110954537808169</v>
      </c>
      <c r="M60" s="14">
        <f t="shared" si="15"/>
        <v>0.8191520442889918</v>
      </c>
      <c r="N60" s="20">
        <f t="shared" si="4"/>
        <v>1608.4050389614351</v>
      </c>
      <c r="O60" s="11">
        <f t="shared" si="5"/>
        <v>0.8191520442889917</v>
      </c>
      <c r="P60" s="11">
        <f t="shared" si="6"/>
        <v>0.17291927250466851</v>
      </c>
      <c r="Q60" s="6"/>
      <c r="R60" s="19"/>
      <c r="S60" s="6"/>
      <c r="T60" s="18"/>
    </row>
    <row r="61" spans="1:20" ht="13.5">
      <c r="A61">
        <v>56</v>
      </c>
      <c r="B61" s="13"/>
      <c r="C61" s="1">
        <f t="shared" si="12"/>
        <v>0.17891969626600326</v>
      </c>
      <c r="D61" s="14">
        <f t="shared" si="14"/>
        <v>1.4825609685127403</v>
      </c>
      <c r="E61" s="2">
        <f t="shared" si="10"/>
        <v>1.443448226042793</v>
      </c>
      <c r="F61" s="4">
        <f t="shared" si="7"/>
        <v>0.1361743609474333</v>
      </c>
      <c r="G61" s="1">
        <f t="shared" si="11"/>
        <v>0.16340923313691996</v>
      </c>
      <c r="H61" s="14">
        <f t="shared" si="16"/>
        <v>0.8290375725550417</v>
      </c>
      <c r="I61" s="2">
        <f t="shared" si="9"/>
        <v>0.36186538455117156</v>
      </c>
      <c r="J61" s="2">
        <f t="shared" si="17"/>
        <v>1.8053136105939647</v>
      </c>
      <c r="K61" s="4">
        <f t="shared" si="8"/>
        <v>0.17031260477301555</v>
      </c>
      <c r="L61" s="1">
        <f t="shared" si="13"/>
        <v>0.20437512572761865</v>
      </c>
      <c r="M61" s="14">
        <f t="shared" si="15"/>
        <v>0.8290375725550416</v>
      </c>
      <c r="N61" s="20">
        <f t="shared" si="4"/>
        <v>1627.8152737118241</v>
      </c>
      <c r="O61" s="11">
        <f t="shared" si="5"/>
        <v>0.8290375725550416</v>
      </c>
      <c r="P61" s="11">
        <f t="shared" si="6"/>
        <v>0.1694346581238564</v>
      </c>
      <c r="Q61" s="6"/>
      <c r="R61" s="19"/>
      <c r="S61" s="6"/>
      <c r="T61" s="18"/>
    </row>
    <row r="62" spans="1:20" ht="13.5">
      <c r="A62">
        <v>57</v>
      </c>
      <c r="B62" s="13"/>
      <c r="C62" s="1">
        <f t="shared" si="12"/>
        <v>0.17493652938304044</v>
      </c>
      <c r="D62" s="14">
        <f t="shared" si="14"/>
        <v>1.539864963814583</v>
      </c>
      <c r="E62" s="2">
        <f t="shared" si="10"/>
        <v>1.3897322494426727</v>
      </c>
      <c r="F62" s="4">
        <f t="shared" si="7"/>
        <v>0.1311068159851578</v>
      </c>
      <c r="G62" s="1">
        <f t="shared" si="11"/>
        <v>0.15732817918218936</v>
      </c>
      <c r="H62" s="14">
        <f t="shared" si="16"/>
        <v>0.838670567945424</v>
      </c>
      <c r="I62" s="2">
        <f t="shared" si="9"/>
        <v>0.3577089878507842</v>
      </c>
      <c r="J62" s="2">
        <f t="shared" si="17"/>
        <v>1.747441237293457</v>
      </c>
      <c r="K62" s="4">
        <f t="shared" si="8"/>
        <v>0.16485294691447708</v>
      </c>
      <c r="L62" s="1">
        <f t="shared" si="13"/>
        <v>0.1978235362973725</v>
      </c>
      <c r="M62" s="14">
        <f t="shared" si="15"/>
        <v>0.838670567945424</v>
      </c>
      <c r="N62" s="20">
        <f t="shared" si="4"/>
        <v>1646.72966016084</v>
      </c>
      <c r="O62" s="11">
        <f t="shared" si="5"/>
        <v>0.8386705679454239</v>
      </c>
      <c r="P62" s="11">
        <f t="shared" si="6"/>
        <v>0.1659087775394896</v>
      </c>
      <c r="Q62" s="6"/>
      <c r="R62" s="19"/>
      <c r="S62" s="6"/>
      <c r="T62" s="18"/>
    </row>
    <row r="63" spans="1:20" ht="13.5">
      <c r="A63">
        <v>58</v>
      </c>
      <c r="B63" s="13"/>
      <c r="C63" s="1">
        <f t="shared" si="12"/>
        <v>0.17110902426900557</v>
      </c>
      <c r="D63" s="14">
        <f t="shared" si="14"/>
        <v>1.6003345290410507</v>
      </c>
      <c r="E63" s="2">
        <f t="shared" si="10"/>
        <v>1.3372204130859606</v>
      </c>
      <c r="F63" s="4">
        <f t="shared" si="7"/>
        <v>0.12615286915905288</v>
      </c>
      <c r="G63" s="1">
        <f t="shared" si="11"/>
        <v>0.15138344299086345</v>
      </c>
      <c r="H63" s="14">
        <f t="shared" si="16"/>
        <v>0.848048096156426</v>
      </c>
      <c r="I63" s="2">
        <f t="shared" si="9"/>
        <v>0.35375352100862895</v>
      </c>
      <c r="J63" s="2">
        <f t="shared" si="17"/>
        <v>1.6909739340945895</v>
      </c>
      <c r="K63" s="4">
        <f t="shared" si="8"/>
        <v>0.15952584283911223</v>
      </c>
      <c r="L63" s="1">
        <f t="shared" si="13"/>
        <v>0.1914310114069347</v>
      </c>
      <c r="M63" s="14">
        <f t="shared" si="15"/>
        <v>0.848048096156426</v>
      </c>
      <c r="N63" s="20">
        <f t="shared" si="4"/>
        <v>1665.1424368031421</v>
      </c>
      <c r="O63" s="11">
        <f t="shared" si="5"/>
        <v>0.8480480961564258</v>
      </c>
      <c r="P63" s="11">
        <f t="shared" si="6"/>
        <v>0.16234270476895</v>
      </c>
      <c r="Q63" s="6"/>
      <c r="R63" s="19"/>
      <c r="S63" s="6"/>
      <c r="T63" s="18"/>
    </row>
    <row r="64" spans="1:20" ht="13.5">
      <c r="A64">
        <v>59</v>
      </c>
      <c r="B64" s="13"/>
      <c r="C64" s="1">
        <f t="shared" si="12"/>
        <v>0.16742856839006495</v>
      </c>
      <c r="D64" s="14">
        <f t="shared" si="14"/>
        <v>1.6642794823505183</v>
      </c>
      <c r="E64" s="2">
        <f t="shared" si="10"/>
        <v>1.285841724718979</v>
      </c>
      <c r="F64" s="4">
        <f t="shared" si="7"/>
        <v>0.12130582308669614</v>
      </c>
      <c r="G64" s="1">
        <f t="shared" si="11"/>
        <v>0.14556698770403537</v>
      </c>
      <c r="H64" s="14">
        <f t="shared" si="16"/>
        <v>0.8571673007021123</v>
      </c>
      <c r="I64" s="2">
        <f t="shared" si="9"/>
        <v>0.3499900191645991</v>
      </c>
      <c r="J64" s="2">
        <f t="shared" si="17"/>
        <v>1.635831743883578</v>
      </c>
      <c r="K64" s="4">
        <f t="shared" si="8"/>
        <v>0.15432374942297908</v>
      </c>
      <c r="L64" s="1">
        <f t="shared" si="13"/>
        <v>0.1851884993075749</v>
      </c>
      <c r="M64" s="14">
        <f t="shared" si="15"/>
        <v>0.8571673007021123</v>
      </c>
      <c r="N64" s="20">
        <f t="shared" si="4"/>
        <v>1683.0479949285973</v>
      </c>
      <c r="O64" s="11">
        <f t="shared" si="5"/>
        <v>0.8571673007021122</v>
      </c>
      <c r="P64" s="11">
        <f t="shared" si="6"/>
        <v>0.15873752607254896</v>
      </c>
      <c r="Q64" s="6"/>
      <c r="R64" s="19"/>
      <c r="S64" s="6"/>
      <c r="T64" s="18"/>
    </row>
    <row r="65" spans="1:20" ht="13.5">
      <c r="A65">
        <v>60</v>
      </c>
      <c r="B65" s="13"/>
      <c r="C65" s="1">
        <f t="shared" si="12"/>
        <v>0.16388716101702083</v>
      </c>
      <c r="D65" s="14">
        <f t="shared" si="14"/>
        <v>1.7320508075688767</v>
      </c>
      <c r="E65" s="2">
        <f t="shared" si="10"/>
        <v>1.2355295760657996</v>
      </c>
      <c r="F65" s="4">
        <f t="shared" si="7"/>
        <v>0.11655939396847166</v>
      </c>
      <c r="G65" s="1">
        <f t="shared" si="11"/>
        <v>0.139871272762166</v>
      </c>
      <c r="H65" s="14">
        <f t="shared" si="16"/>
        <v>0.8660254037844386</v>
      </c>
      <c r="I65" s="2">
        <f t="shared" si="9"/>
        <v>0.34641016151377546</v>
      </c>
      <c r="J65" s="2">
        <f t="shared" si="17"/>
        <v>1.581939737579575</v>
      </c>
      <c r="K65" s="4">
        <f t="shared" si="8"/>
        <v>0.14923959788486557</v>
      </c>
      <c r="L65" s="1">
        <f t="shared" si="13"/>
        <v>0.17908751746183868</v>
      </c>
      <c r="M65" s="14">
        <f t="shared" si="15"/>
        <v>0.8660254037844387</v>
      </c>
      <c r="N65" s="20">
        <f t="shared" si="4"/>
        <v>1700.4408803307451</v>
      </c>
      <c r="O65" s="11">
        <f t="shared" si="5"/>
        <v>0.8660254037844386</v>
      </c>
      <c r="P65" s="11">
        <f t="shared" si="6"/>
        <v>0.15509433962264155</v>
      </c>
      <c r="Q65" s="6"/>
      <c r="R65" s="19"/>
      <c r="S65" s="6"/>
      <c r="T65" s="18"/>
    </row>
    <row r="66" spans="1:20" ht="13.5">
      <c r="A66">
        <v>61</v>
      </c>
      <c r="B66" s="13"/>
      <c r="C66" s="1">
        <f t="shared" si="12"/>
        <v>0.1604773604690649</v>
      </c>
      <c r="D66" s="14">
        <f t="shared" si="14"/>
        <v>1.8040477552714236</v>
      </c>
      <c r="E66" s="2">
        <f t="shared" si="10"/>
        <v>1.1862213701089257</v>
      </c>
      <c r="F66" s="4">
        <f t="shared" si="7"/>
        <v>0.11190767642537035</v>
      </c>
      <c r="G66" s="1">
        <f t="shared" si="11"/>
        <v>0.13428921171044442</v>
      </c>
      <c r="H66" s="14">
        <f t="shared" si="16"/>
        <v>0.8746197071393957</v>
      </c>
      <c r="I66" s="2">
        <f t="shared" si="9"/>
        <v>0.343006220361996</v>
      </c>
      <c r="J66" s="2">
        <f t="shared" si="17"/>
        <v>1.5292275904709216</v>
      </c>
      <c r="K66" s="4">
        <f t="shared" si="8"/>
        <v>0.1442667538180115</v>
      </c>
      <c r="L66" s="1">
        <f t="shared" si="13"/>
        <v>0.1731201045816138</v>
      </c>
      <c r="M66" s="14">
        <f t="shared" si="15"/>
        <v>0.8746197071393957</v>
      </c>
      <c r="N66" s="20">
        <f t="shared" si="4"/>
        <v>1717.3157949682034</v>
      </c>
      <c r="O66" s="11">
        <f t="shared" si="5"/>
        <v>0.8746197071393956</v>
      </c>
      <c r="P66" s="11">
        <f t="shared" si="6"/>
        <v>0.1514142551691126</v>
      </c>
      <c r="Q66" s="6"/>
      <c r="R66" s="19"/>
      <c r="S66" s="6"/>
      <c r="T66" s="18"/>
    </row>
    <row r="67" spans="1:20" ht="13.5">
      <c r="A67">
        <v>62</v>
      </c>
      <c r="B67" s="13"/>
      <c r="C67" s="1">
        <f t="shared" si="12"/>
        <v>0.1571922366825051</v>
      </c>
      <c r="D67" s="14">
        <f t="shared" si="14"/>
        <v>1.8807264653463318</v>
      </c>
      <c r="E67" s="2">
        <f t="shared" si="10"/>
        <v>1.1378581837555648</v>
      </c>
      <c r="F67" s="4">
        <f t="shared" si="7"/>
        <v>0.10734511167505328</v>
      </c>
      <c r="G67" s="1">
        <f t="shared" si="11"/>
        <v>0.12881413401006395</v>
      </c>
      <c r="H67" s="14">
        <f t="shared" si="16"/>
        <v>0.8829475928589269</v>
      </c>
      <c r="I67" s="2">
        <f t="shared" si="9"/>
        <v>0.33977101520671177</v>
      </c>
      <c r="J67" s="2">
        <f t="shared" si="17"/>
        <v>1.4776291989622765</v>
      </c>
      <c r="K67" s="4">
        <f t="shared" si="8"/>
        <v>0.13939898103417703</v>
      </c>
      <c r="L67" s="1">
        <f t="shared" si="13"/>
        <v>0.16727877724101242</v>
      </c>
      <c r="M67" s="14">
        <f t="shared" si="15"/>
        <v>0.882947592858927</v>
      </c>
      <c r="N67" s="20">
        <f t="shared" si="4"/>
        <v>1733.667598578503</v>
      </c>
      <c r="O67" s="11">
        <f t="shared" si="5"/>
        <v>0.8829475928589269</v>
      </c>
      <c r="P67" s="11">
        <f t="shared" si="6"/>
        <v>0.14769839370133656</v>
      </c>
      <c r="Q67" s="6"/>
      <c r="R67" s="19"/>
      <c r="S67" s="6"/>
      <c r="T67" s="18"/>
    </row>
    <row r="68" spans="1:20" ht="13.5">
      <c r="A68">
        <v>63</v>
      </c>
      <c r="B68" s="13"/>
      <c r="C68" s="1">
        <f t="shared" si="12"/>
        <v>0.15402532849115888</v>
      </c>
      <c r="D68" s="14">
        <f t="shared" si="14"/>
        <v>1.9626105055051504</v>
      </c>
      <c r="E68" s="2">
        <f t="shared" si="10"/>
        <v>1.0903844619180778</v>
      </c>
      <c r="F68" s="4">
        <f t="shared" si="7"/>
        <v>0.10286645867151678</v>
      </c>
      <c r="G68" s="1">
        <f t="shared" si="11"/>
        <v>0.12343975040582014</v>
      </c>
      <c r="H68" s="14">
        <f t="shared" si="16"/>
        <v>0.8910065241883678</v>
      </c>
      <c r="I68" s="2">
        <f t="shared" si="9"/>
        <v>0.33669787129030826</v>
      </c>
      <c r="J68" s="2">
        <f t="shared" si="17"/>
        <v>1.4270823332083862</v>
      </c>
      <c r="K68" s="4">
        <f t="shared" si="8"/>
        <v>0.13463040879324398</v>
      </c>
      <c r="L68" s="1">
        <f t="shared" si="13"/>
        <v>0.16155649055189278</v>
      </c>
      <c r="M68" s="14">
        <f t="shared" si="15"/>
        <v>0.8910065241883679</v>
      </c>
      <c r="N68" s="20">
        <f t="shared" si="4"/>
        <v>1749.4913102438602</v>
      </c>
      <c r="O68" s="11">
        <f t="shared" si="5"/>
        <v>0.8910065241883678</v>
      </c>
      <c r="P68" s="11">
        <f t="shared" si="6"/>
        <v>0.14394788710671286</v>
      </c>
      <c r="Q68" s="6"/>
      <c r="R68" s="19"/>
      <c r="S68" s="6"/>
      <c r="T68" s="18"/>
    </row>
    <row r="69" spans="1:20" ht="13.5">
      <c r="A69">
        <v>64</v>
      </c>
      <c r="B69" s="13"/>
      <c r="C69" s="1">
        <f t="shared" si="12"/>
        <v>0.15097060508421659</v>
      </c>
      <c r="D69" s="14">
        <f aca="true" t="shared" si="18" ref="D69:D94">TAN(RADIANS(A69))</f>
        <v>2.050303841579296</v>
      </c>
      <c r="E69" s="2">
        <f t="shared" si="10"/>
        <v>1.0437477395309436</v>
      </c>
      <c r="F69" s="4">
        <f t="shared" si="7"/>
        <v>0.0984667678802777</v>
      </c>
      <c r="G69" s="1">
        <f t="shared" si="11"/>
        <v>0.11816012145633323</v>
      </c>
      <c r="H69" s="14">
        <f t="shared" si="16"/>
        <v>0.898794046299167</v>
      </c>
      <c r="I69" s="2">
        <f t="shared" si="9"/>
        <v>0.3337805821425566</v>
      </c>
      <c r="J69" s="2">
        <f t="shared" si="17"/>
        <v>1.3775283216735001</v>
      </c>
      <c r="K69" s="4">
        <f t="shared" si="8"/>
        <v>0.12995550204466982</v>
      </c>
      <c r="L69" s="1">
        <f t="shared" si="13"/>
        <v>0.15594660245360378</v>
      </c>
      <c r="M69" s="14">
        <f aca="true" t="shared" si="19" ref="M69:M95">COS(RADIANS(90-A69))</f>
        <v>0.898794046299167</v>
      </c>
      <c r="N69" s="20">
        <f t="shared" si="4"/>
        <v>1764.7821099084142</v>
      </c>
      <c r="O69" s="11">
        <f t="shared" si="5"/>
        <v>0.8987940462991669</v>
      </c>
      <c r="P69" s="11">
        <f t="shared" si="6"/>
        <v>0.14016387782588213</v>
      </c>
      <c r="Q69" s="6"/>
      <c r="R69" s="19"/>
      <c r="S69" s="6"/>
      <c r="T69" s="18"/>
    </row>
    <row r="70" spans="1:20" ht="13.5">
      <c r="A70">
        <v>65</v>
      </c>
      <c r="B70" s="13"/>
      <c r="C70" s="1">
        <f t="shared" si="12"/>
        <v>0.14802243117520633</v>
      </c>
      <c r="D70" s="14">
        <f t="shared" si="18"/>
        <v>2.1445069205095586</v>
      </c>
      <c r="E70" s="2">
        <f t="shared" si="10"/>
        <v>0.9978983884516971</v>
      </c>
      <c r="F70" s="4">
        <f t="shared" si="7"/>
        <v>0.0941413574011035</v>
      </c>
      <c r="G70" s="1">
        <f t="shared" si="11"/>
        <v>0.1129696288813242</v>
      </c>
      <c r="H70" s="14">
        <f aca="true" t="shared" si="20" ref="H70:H95">SIN(RADIANS(A70))</f>
        <v>0.9063077870366499</v>
      </c>
      <c r="I70" s="2">
        <f t="shared" si="9"/>
        <v>0.3310133756887475</v>
      </c>
      <c r="J70" s="2">
        <f aca="true" t="shared" si="21" ref="J70:J95">E70+I70</f>
        <v>1.3289117641404447</v>
      </c>
      <c r="K70" s="4">
        <f t="shared" si="8"/>
        <v>0.12536903435287214</v>
      </c>
      <c r="L70" s="1">
        <f t="shared" si="13"/>
        <v>0.15044284122344656</v>
      </c>
      <c r="M70" s="14">
        <f t="shared" si="19"/>
        <v>0.9063077870366499</v>
      </c>
      <c r="N70" s="20">
        <f aca="true" t="shared" si="22" ref="N70:N95">3.1416*25*25*M70</f>
        <v>1779.535339846462</v>
      </c>
      <c r="O70" s="11">
        <f aca="true" t="shared" si="23" ref="O70:O94">N70/1963.5</f>
        <v>0.9063077870366498</v>
      </c>
      <c r="P70" s="11">
        <f aca="true" t="shared" si="24" ref="P70:P95">L70*O70</f>
        <v>0.13634751850472793</v>
      </c>
      <c r="Q70" s="6"/>
      <c r="R70" s="19"/>
      <c r="S70" s="6"/>
      <c r="T70" s="18"/>
    </row>
    <row r="71" spans="1:20" ht="13.5">
      <c r="A71">
        <v>66</v>
      </c>
      <c r="B71" s="13"/>
      <c r="C71" s="1">
        <f aca="true" t="shared" si="25" ref="C71:C95">29.947*A71^-1.272</f>
        <v>0.14517553547402712</v>
      </c>
      <c r="D71" s="14">
        <f t="shared" si="18"/>
        <v>2.2460367739042164</v>
      </c>
      <c r="E71" s="2">
        <f t="shared" si="10"/>
        <v>0.9527893865602673</v>
      </c>
      <c r="F71" s="4">
        <f aca="true" t="shared" si="26" ref="F71:F95">E71/10.6</f>
        <v>0.08988579118493088</v>
      </c>
      <c r="G71" s="1">
        <f t="shared" si="11"/>
        <v>0.10786294942191706</v>
      </c>
      <c r="H71" s="14">
        <f t="shared" si="20"/>
        <v>0.9135454576426009</v>
      </c>
      <c r="I71" s="2">
        <f t="shared" si="9"/>
        <v>0.328390883551814</v>
      </c>
      <c r="J71" s="2">
        <f t="shared" si="21"/>
        <v>1.2811802701120814</v>
      </c>
      <c r="K71" s="4">
        <f aca="true" t="shared" si="27" ref="K71:K95">J71/10.6</f>
        <v>0.12086606321812089</v>
      </c>
      <c r="L71" s="1">
        <f t="shared" si="13"/>
        <v>0.1450392758617451</v>
      </c>
      <c r="M71" s="14">
        <f t="shared" si="19"/>
        <v>0.9135454576426009</v>
      </c>
      <c r="N71" s="20">
        <f t="shared" si="22"/>
        <v>1793.7465060812467</v>
      </c>
      <c r="O71" s="11">
        <f t="shared" si="23"/>
        <v>0.9135454576426009</v>
      </c>
      <c r="P71" s="11">
        <f t="shared" si="24"/>
        <v>0.13249997164326935</v>
      </c>
      <c r="Q71" s="6"/>
      <c r="R71" s="19"/>
      <c r="S71" s="6"/>
      <c r="T71" s="18"/>
    </row>
    <row r="72" spans="1:20" ht="13.5">
      <c r="A72">
        <v>67</v>
      </c>
      <c r="B72" s="13"/>
      <c r="C72" s="1">
        <f t="shared" si="25"/>
        <v>0.1424249821042822</v>
      </c>
      <c r="D72" s="14">
        <f t="shared" si="18"/>
        <v>2.355852365823753</v>
      </c>
      <c r="E72" s="2">
        <f t="shared" si="10"/>
        <v>0.9083761066885541</v>
      </c>
      <c r="F72" s="4">
        <f t="shared" si="26"/>
        <v>0.0856958591215617</v>
      </c>
      <c r="G72" s="1">
        <f t="shared" si="11"/>
        <v>0.10283503094587405</v>
      </c>
      <c r="H72" s="14">
        <f t="shared" si="20"/>
        <v>0.9205048534524404</v>
      </c>
      <c r="I72" s="2">
        <f aca="true" t="shared" si="28" ref="I72:I95">0.3/H72</f>
        <v>0.32590811322158886</v>
      </c>
      <c r="J72" s="2">
        <f t="shared" si="21"/>
        <v>1.234284219910143</v>
      </c>
      <c r="K72" s="4">
        <f t="shared" si="27"/>
        <v>0.11644190753869273</v>
      </c>
      <c r="L72" s="1">
        <f t="shared" si="13"/>
        <v>0.13973028904643128</v>
      </c>
      <c r="M72" s="14">
        <f t="shared" si="19"/>
        <v>0.9205048534524404</v>
      </c>
      <c r="N72" s="20">
        <f t="shared" si="22"/>
        <v>1807.4112797538664</v>
      </c>
      <c r="O72" s="11">
        <f t="shared" si="23"/>
        <v>0.9205048534524403</v>
      </c>
      <c r="P72" s="11">
        <f t="shared" si="24"/>
        <v>0.12862240924155235</v>
      </c>
      <c r="Q72" s="6"/>
      <c r="R72" s="19"/>
      <c r="S72" s="6"/>
      <c r="T72" s="18"/>
    </row>
    <row r="73" spans="1:20" ht="13.5">
      <c r="A73">
        <v>68</v>
      </c>
      <c r="B73" s="13"/>
      <c r="C73" s="1">
        <f t="shared" si="25"/>
        <v>0.13976614465158466</v>
      </c>
      <c r="D73" s="14">
        <f t="shared" si="18"/>
        <v>2.4750868534162964</v>
      </c>
      <c r="E73" s="2">
        <v>0.87</v>
      </c>
      <c r="F73" s="4">
        <f t="shared" si="26"/>
        <v>0.0820754716981132</v>
      </c>
      <c r="G73" s="1">
        <f t="shared" si="11"/>
        <v>0.09849056603773584</v>
      </c>
      <c r="H73" s="14">
        <f t="shared" si="20"/>
        <v>0.9271838545667874</v>
      </c>
      <c r="I73" s="2">
        <f t="shared" si="28"/>
        <v>0.323560422803275</v>
      </c>
      <c r="J73" s="2">
        <f t="shared" si="21"/>
        <v>1.193560422803275</v>
      </c>
      <c r="K73" s="4">
        <f t="shared" si="27"/>
        <v>0.11260003988710142</v>
      </c>
      <c r="L73" s="1">
        <f t="shared" si="13"/>
        <v>0.1351200478645217</v>
      </c>
      <c r="M73" s="14">
        <f t="shared" si="19"/>
        <v>0.9271838545667874</v>
      </c>
      <c r="N73" s="20">
        <f t="shared" si="22"/>
        <v>1820.5254984418868</v>
      </c>
      <c r="O73" s="11">
        <f t="shared" si="23"/>
        <v>0.9271838545667873</v>
      </c>
      <c r="P73" s="11">
        <f t="shared" si="24"/>
        <v>0.12528112680827602</v>
      </c>
      <c r="Q73" s="6"/>
      <c r="R73" s="19"/>
      <c r="S73" s="6"/>
      <c r="T73" s="18"/>
    </row>
    <row r="74" spans="1:20" ht="13.5">
      <c r="A74">
        <v>69</v>
      </c>
      <c r="B74" s="13"/>
      <c r="C74" s="1">
        <f t="shared" si="25"/>
        <v>0.13719468256610823</v>
      </c>
      <c r="D74" s="14">
        <f t="shared" si="18"/>
        <v>2.6050890646938005</v>
      </c>
      <c r="E74" s="2">
        <v>0.87</v>
      </c>
      <c r="F74" s="4">
        <f t="shared" si="26"/>
        <v>0.0820754716981132</v>
      </c>
      <c r="G74" s="1">
        <f t="shared" si="11"/>
        <v>0.09849056603773584</v>
      </c>
      <c r="H74" s="14">
        <f t="shared" si="20"/>
        <v>0.9335804264972017</v>
      </c>
      <c r="I74" s="2">
        <f t="shared" si="28"/>
        <v>0.3213434980911087</v>
      </c>
      <c r="J74" s="2">
        <f t="shared" si="21"/>
        <v>1.1913434980911086</v>
      </c>
      <c r="K74" s="4">
        <f t="shared" si="27"/>
        <v>0.11239089604633101</v>
      </c>
      <c r="L74" s="1">
        <f t="shared" si="13"/>
        <v>0.13486907525559721</v>
      </c>
      <c r="M74" s="14">
        <f t="shared" si="19"/>
        <v>0.9335804264972017</v>
      </c>
      <c r="N74" s="20">
        <f t="shared" si="22"/>
        <v>1833.0851674272553</v>
      </c>
      <c r="O74" s="11">
        <f t="shared" si="23"/>
        <v>0.9335804264972016</v>
      </c>
      <c r="P74" s="11">
        <f t="shared" si="24"/>
        <v>0.12591112879840363</v>
      </c>
      <c r="Q74" s="6"/>
      <c r="R74" s="19"/>
      <c r="S74" s="6"/>
      <c r="T74" s="18"/>
    </row>
    <row r="75" spans="1:20" ht="13.5">
      <c r="A75">
        <v>70</v>
      </c>
      <c r="B75" s="13"/>
      <c r="C75" s="1">
        <f t="shared" si="25"/>
        <v>0.13470651967529512</v>
      </c>
      <c r="D75" s="14">
        <f t="shared" si="18"/>
        <v>2.7474774194546216</v>
      </c>
      <c r="E75" s="2">
        <v>0.87</v>
      </c>
      <c r="F75" s="4">
        <f t="shared" si="26"/>
        <v>0.0820754716981132</v>
      </c>
      <c r="G75" s="1">
        <f t="shared" si="11"/>
        <v>0.09849056603773584</v>
      </c>
      <c r="H75" s="14">
        <f t="shared" si="20"/>
        <v>0.9396926207859083</v>
      </c>
      <c r="I75" s="2">
        <f t="shared" si="28"/>
        <v>0.31925333174277365</v>
      </c>
      <c r="J75" s="2">
        <f t="shared" si="21"/>
        <v>1.1892533317427736</v>
      </c>
      <c r="K75" s="4">
        <f t="shared" si="27"/>
        <v>0.1121937105417711</v>
      </c>
      <c r="L75" s="1">
        <f t="shared" si="13"/>
        <v>0.13463245265012533</v>
      </c>
      <c r="M75" s="14">
        <f t="shared" si="19"/>
        <v>0.9396926207859084</v>
      </c>
      <c r="N75" s="20">
        <f t="shared" si="22"/>
        <v>1845.086460913131</v>
      </c>
      <c r="O75" s="11">
        <f t="shared" si="23"/>
        <v>0.9396926207859083</v>
      </c>
      <c r="P75" s="11">
        <f t="shared" si="24"/>
        <v>0.12651312227363098</v>
      </c>
      <c r="Q75" s="6"/>
      <c r="R75" s="19"/>
      <c r="S75" s="6"/>
      <c r="T75" s="18"/>
    </row>
    <row r="76" spans="1:20" ht="13.5">
      <c r="A76">
        <v>71</v>
      </c>
      <c r="B76" s="13"/>
      <c r="C76" s="1">
        <f t="shared" si="25"/>
        <v>0.13229782459101636</v>
      </c>
      <c r="D76" s="14">
        <f t="shared" si="18"/>
        <v>2.904210877675822</v>
      </c>
      <c r="E76" s="2">
        <v>0.87</v>
      </c>
      <c r="F76" s="4">
        <f t="shared" si="26"/>
        <v>0.0820754716981132</v>
      </c>
      <c r="G76" s="1">
        <f t="shared" si="11"/>
        <v>0.09849056603773584</v>
      </c>
      <c r="H76" s="14">
        <f t="shared" si="20"/>
        <v>0.9455185755993167</v>
      </c>
      <c r="I76" s="2">
        <f t="shared" si="28"/>
        <v>0.3172862043560012</v>
      </c>
      <c r="J76" s="2">
        <f t="shared" si="21"/>
        <v>1.1872862043560013</v>
      </c>
      <c r="K76" s="4">
        <f t="shared" si="27"/>
        <v>0.11200813248641522</v>
      </c>
      <c r="L76" s="1">
        <f t="shared" si="13"/>
        <v>0.13440975898369828</v>
      </c>
      <c r="M76" s="14">
        <f t="shared" si="19"/>
        <v>0.9455185755993168</v>
      </c>
      <c r="N76" s="20">
        <f t="shared" si="22"/>
        <v>1856.5257231892583</v>
      </c>
      <c r="O76" s="11">
        <f t="shared" si="23"/>
        <v>0.9455185755993167</v>
      </c>
      <c r="P76" s="11">
        <f t="shared" si="24"/>
        <v>0.12708692386091386</v>
      </c>
      <c r="Q76" s="6"/>
      <c r="R76" s="19"/>
      <c r="S76" s="6"/>
      <c r="T76" s="18"/>
    </row>
    <row r="77" spans="1:20" ht="13.5">
      <c r="A77">
        <v>72</v>
      </c>
      <c r="B77" s="13"/>
      <c r="C77" s="1">
        <f t="shared" si="25"/>
        <v>0.12996499282021107</v>
      </c>
      <c r="D77" s="14">
        <f t="shared" si="18"/>
        <v>3.0776835371752527</v>
      </c>
      <c r="E77" s="2">
        <v>0.87</v>
      </c>
      <c r="F77" s="4">
        <f t="shared" si="26"/>
        <v>0.0820754716981132</v>
      </c>
      <c r="G77" s="1">
        <f t="shared" si="11"/>
        <v>0.09849056603773584</v>
      </c>
      <c r="H77" s="14">
        <f t="shared" si="20"/>
        <v>0.9510565162951535</v>
      </c>
      <c r="I77" s="2">
        <f t="shared" si="28"/>
        <v>0.3154386672714802</v>
      </c>
      <c r="J77" s="2">
        <f t="shared" si="21"/>
        <v>1.1854386672714803</v>
      </c>
      <c r="K77" s="4">
        <f t="shared" si="27"/>
        <v>0.11183383653504532</v>
      </c>
      <c r="L77" s="1">
        <f t="shared" si="13"/>
        <v>0.1342006038420544</v>
      </c>
      <c r="M77" s="14">
        <f t="shared" si="19"/>
        <v>0.9510565162951535</v>
      </c>
      <c r="N77" s="20">
        <f t="shared" si="22"/>
        <v>1867.3994697455337</v>
      </c>
      <c r="O77" s="11">
        <f t="shared" si="23"/>
        <v>0.9510565162951534</v>
      </c>
      <c r="P77" s="11">
        <f t="shared" si="24"/>
        <v>0.12763235877473023</v>
      </c>
      <c r="Q77" s="6"/>
      <c r="R77" s="19"/>
      <c r="S77" s="6"/>
      <c r="T77" s="18"/>
    </row>
    <row r="78" spans="1:20" ht="13.5">
      <c r="A78">
        <v>73</v>
      </c>
      <c r="B78" s="13"/>
      <c r="C78" s="1">
        <f t="shared" si="25"/>
        <v>0.12770463040963353</v>
      </c>
      <c r="D78" s="14">
        <f t="shared" si="18"/>
        <v>3.2708526184841404</v>
      </c>
      <c r="E78" s="2">
        <v>0.87</v>
      </c>
      <c r="F78" s="4">
        <f t="shared" si="26"/>
        <v>0.0820754716981132</v>
      </c>
      <c r="G78" s="1">
        <f t="shared" si="11"/>
        <v>0.09849056603773584</v>
      </c>
      <c r="H78" s="14">
        <f t="shared" si="20"/>
        <v>0.9563047559630354</v>
      </c>
      <c r="I78" s="2">
        <f t="shared" si="28"/>
        <v>0.3137075269461444</v>
      </c>
      <c r="J78" s="2">
        <f t="shared" si="21"/>
        <v>1.1837075269461443</v>
      </c>
      <c r="K78" s="4">
        <f t="shared" si="27"/>
        <v>0.11167052141001362</v>
      </c>
      <c r="L78" s="1">
        <f t="shared" si="13"/>
        <v>0.13400462569201635</v>
      </c>
      <c r="M78" s="14">
        <f t="shared" si="19"/>
        <v>0.9563047559630354</v>
      </c>
      <c r="N78" s="20">
        <f t="shared" si="22"/>
        <v>1877.70438833342</v>
      </c>
      <c r="O78" s="11">
        <f t="shared" si="23"/>
        <v>0.9563047559630353</v>
      </c>
      <c r="P78" s="11">
        <f t="shared" si="24"/>
        <v>0.12814926087032158</v>
      </c>
      <c r="Q78" s="6"/>
      <c r="R78" s="19"/>
      <c r="S78" s="6"/>
      <c r="T78" s="18"/>
    </row>
    <row r="79" spans="1:20" ht="13.5">
      <c r="A79">
        <v>74</v>
      </c>
      <c r="B79" s="13"/>
      <c r="C79" s="1">
        <f t="shared" si="25"/>
        <v>0.12551353897423123</v>
      </c>
      <c r="D79" s="14">
        <f t="shared" si="18"/>
        <v>3.4874144438409087</v>
      </c>
      <c r="E79" s="2">
        <v>0.87</v>
      </c>
      <c r="F79" s="4">
        <f t="shared" si="26"/>
        <v>0.0820754716981132</v>
      </c>
      <c r="G79" s="1">
        <f t="shared" si="11"/>
        <v>0.09849056603773584</v>
      </c>
      <c r="H79" s="14">
        <f t="shared" si="20"/>
        <v>0.9612616959383189</v>
      </c>
      <c r="I79" s="2">
        <f t="shared" si="28"/>
        <v>0.3120898307584806</v>
      </c>
      <c r="J79" s="2">
        <f t="shared" si="21"/>
        <v>1.1820898307584806</v>
      </c>
      <c r="K79" s="4">
        <f t="shared" si="27"/>
        <v>0.11151790856212082</v>
      </c>
      <c r="L79" s="1">
        <f t="shared" si="13"/>
        <v>0.13382149027454499</v>
      </c>
      <c r="M79" s="14">
        <f t="shared" si="19"/>
        <v>0.9612616959383189</v>
      </c>
      <c r="N79" s="20">
        <f t="shared" si="22"/>
        <v>1887.437339974889</v>
      </c>
      <c r="O79" s="11">
        <f t="shared" si="23"/>
        <v>0.9612616959383188</v>
      </c>
      <c r="P79" s="11">
        <f t="shared" si="24"/>
        <v>0.12863747269430234</v>
      </c>
      <c r="Q79" s="6"/>
      <c r="R79" s="19"/>
      <c r="S79" s="6"/>
      <c r="T79" s="18"/>
    </row>
    <row r="80" spans="1:20" ht="13.5">
      <c r="A80">
        <v>75</v>
      </c>
      <c r="B80" s="13"/>
      <c r="C80" s="1">
        <f t="shared" si="25"/>
        <v>0.12338870197524693</v>
      </c>
      <c r="D80" s="14">
        <f t="shared" si="18"/>
        <v>3.7320508075688776</v>
      </c>
      <c r="E80" s="2">
        <v>0.87</v>
      </c>
      <c r="F80" s="4">
        <f t="shared" si="26"/>
        <v>0.0820754716981132</v>
      </c>
      <c r="G80" s="1">
        <f t="shared" si="11"/>
        <v>0.09849056603773584</v>
      </c>
      <c r="H80" s="14">
        <f t="shared" si="20"/>
        <v>0.9659258262890683</v>
      </c>
      <c r="I80" s="2">
        <f t="shared" si="28"/>
        <v>0.3105828541230249</v>
      </c>
      <c r="J80" s="2">
        <f t="shared" si="21"/>
        <v>1.180582854123025</v>
      </c>
      <c r="K80" s="4">
        <f t="shared" si="27"/>
        <v>0.11137574095500236</v>
      </c>
      <c r="L80" s="1">
        <f t="shared" si="13"/>
        <v>0.13365088914600282</v>
      </c>
      <c r="M80" s="14">
        <f t="shared" si="19"/>
        <v>0.9659258262890683</v>
      </c>
      <c r="N80" s="20">
        <f t="shared" si="22"/>
        <v>1896.5953599185855</v>
      </c>
      <c r="O80" s="11">
        <f t="shared" si="23"/>
        <v>0.9659258262890682</v>
      </c>
      <c r="P80" s="11">
        <f t="shared" si="24"/>
        <v>0.12909684553262143</v>
      </c>
      <c r="Q80" s="6"/>
      <c r="R80" s="19"/>
      <c r="S80" s="6"/>
      <c r="T80" s="18"/>
    </row>
    <row r="81" spans="1:20" ht="13.5">
      <c r="A81">
        <v>76</v>
      </c>
      <c r="B81" s="13"/>
      <c r="C81" s="1">
        <f t="shared" si="25"/>
        <v>0.12132727212867979</v>
      </c>
      <c r="D81" s="14">
        <f t="shared" si="18"/>
        <v>4.0107809335358455</v>
      </c>
      <c r="E81" s="2">
        <v>0.87</v>
      </c>
      <c r="F81" s="4">
        <f t="shared" si="26"/>
        <v>0.0820754716981132</v>
      </c>
      <c r="G81" s="1">
        <f aca="true" t="shared" si="29" ref="G81:G95">F81*3/2.5</f>
        <v>0.09849056603773584</v>
      </c>
      <c r="H81" s="14">
        <f t="shared" si="20"/>
        <v>0.9702957262759965</v>
      </c>
      <c r="I81" s="2">
        <f t="shared" si="28"/>
        <v>0.3091840888049694</v>
      </c>
      <c r="J81" s="2">
        <f t="shared" si="21"/>
        <v>1.1791840888049694</v>
      </c>
      <c r="K81" s="4">
        <f t="shared" si="27"/>
        <v>0.11124378196273296</v>
      </c>
      <c r="L81" s="1">
        <f t="shared" si="13"/>
        <v>0.13349253835527955</v>
      </c>
      <c r="M81" s="14">
        <f t="shared" si="19"/>
        <v>0.9702957262759965</v>
      </c>
      <c r="N81" s="20">
        <f t="shared" si="22"/>
        <v>1905.1756585429189</v>
      </c>
      <c r="O81" s="11">
        <f t="shared" si="23"/>
        <v>0.9702957262759964</v>
      </c>
      <c r="P81" s="11">
        <f t="shared" si="24"/>
        <v>0.12952723945586228</v>
      </c>
      <c r="Q81" s="6"/>
      <c r="R81" s="19"/>
      <c r="S81" s="6"/>
      <c r="T81" s="18"/>
    </row>
    <row r="82" spans="1:20" ht="13.5">
      <c r="A82">
        <v>77</v>
      </c>
      <c r="B82" s="13"/>
      <c r="C82" s="1">
        <f t="shared" si="25"/>
        <v>0.11932655983754886</v>
      </c>
      <c r="D82" s="14">
        <f t="shared" si="18"/>
        <v>4.331475874284157</v>
      </c>
      <c r="E82" s="2">
        <v>0.87</v>
      </c>
      <c r="F82" s="4">
        <f t="shared" si="26"/>
        <v>0.0820754716981132</v>
      </c>
      <c r="G82" s="1">
        <f t="shared" si="29"/>
        <v>0.09849056603773584</v>
      </c>
      <c r="H82" s="14">
        <f t="shared" si="20"/>
        <v>0.9743700647852352</v>
      </c>
      <c r="I82" s="2">
        <f t="shared" si="28"/>
        <v>0.30789123233801746</v>
      </c>
      <c r="J82" s="2">
        <f t="shared" si="21"/>
        <v>1.1778912323380175</v>
      </c>
      <c r="K82" s="4">
        <f t="shared" si="27"/>
        <v>0.11112181437151109</v>
      </c>
      <c r="L82" s="1">
        <f aca="true" t="shared" si="30" ref="L82:L95">K82*3/2.5</f>
        <v>0.1333461772458133</v>
      </c>
      <c r="M82" s="14">
        <f t="shared" si="19"/>
        <v>0.9743700647852352</v>
      </c>
      <c r="N82" s="20">
        <f t="shared" si="22"/>
        <v>1913.175622205809</v>
      </c>
      <c r="O82" s="11">
        <f t="shared" si="23"/>
        <v>0.974370064785235</v>
      </c>
      <c r="P82" s="11">
        <f t="shared" si="24"/>
        <v>0.12992852336186653</v>
      </c>
      <c r="Q82" s="6"/>
      <c r="R82" s="19"/>
      <c r="S82" s="6"/>
      <c r="T82" s="18"/>
    </row>
    <row r="83" spans="1:20" ht="13.5">
      <c r="A83">
        <v>78</v>
      </c>
      <c r="B83" s="13"/>
      <c r="C83" s="1">
        <f t="shared" si="25"/>
        <v>0.11738402255267516</v>
      </c>
      <c r="D83" s="14">
        <f t="shared" si="18"/>
        <v>4.704630109478451</v>
      </c>
      <c r="E83" s="2">
        <v>0.87</v>
      </c>
      <c r="F83" s="4">
        <f t="shared" si="26"/>
        <v>0.0820754716981132</v>
      </c>
      <c r="G83" s="1">
        <f t="shared" si="29"/>
        <v>0.09849056603773584</v>
      </c>
      <c r="H83" s="14">
        <f t="shared" si="20"/>
        <v>0.9781476007338056</v>
      </c>
      <c r="I83" s="2">
        <f t="shared" si="28"/>
        <v>0.3067021784595088</v>
      </c>
      <c r="J83" s="2">
        <f t="shared" si="21"/>
        <v>1.1767021784595089</v>
      </c>
      <c r="K83" s="4">
        <f t="shared" si="27"/>
        <v>0.11100963947731216</v>
      </c>
      <c r="L83" s="1">
        <f t="shared" si="30"/>
        <v>0.1332115673727746</v>
      </c>
      <c r="M83" s="14">
        <f t="shared" si="19"/>
        <v>0.9781476007338057</v>
      </c>
      <c r="N83" s="20">
        <f t="shared" si="22"/>
        <v>1920.5928140408273</v>
      </c>
      <c r="O83" s="11">
        <f t="shared" si="23"/>
        <v>0.9781476007338056</v>
      </c>
      <c r="P83" s="11">
        <f t="shared" si="24"/>
        <v>0.13030057501566916</v>
      </c>
      <c r="Q83" s="6"/>
      <c r="R83" s="19"/>
      <c r="S83" s="6"/>
      <c r="T83" s="18"/>
    </row>
    <row r="84" spans="1:20" ht="13.5">
      <c r="A84">
        <v>79</v>
      </c>
      <c r="B84" s="13"/>
      <c r="C84" s="1">
        <f t="shared" si="25"/>
        <v>0.11549725497666166</v>
      </c>
      <c r="D84" s="14">
        <f t="shared" si="18"/>
        <v>5.144554015970307</v>
      </c>
      <c r="E84" s="2">
        <v>0.87</v>
      </c>
      <c r="F84" s="4">
        <f t="shared" si="26"/>
        <v>0.0820754716981132</v>
      </c>
      <c r="G84" s="1">
        <f t="shared" si="29"/>
        <v>0.09849056603773584</v>
      </c>
      <c r="H84" s="14">
        <f t="shared" si="20"/>
        <v>0.981627183447664</v>
      </c>
      <c r="I84" s="2">
        <f t="shared" si="28"/>
        <v>0.30561500848656425</v>
      </c>
      <c r="J84" s="2">
        <f t="shared" si="21"/>
        <v>1.1756150084865642</v>
      </c>
      <c r="K84" s="4">
        <f t="shared" si="27"/>
        <v>0.11090707627231738</v>
      </c>
      <c r="L84" s="1">
        <f t="shared" si="30"/>
        <v>0.13308849152678087</v>
      </c>
      <c r="M84" s="14">
        <f t="shared" si="19"/>
        <v>0.981627183447664</v>
      </c>
      <c r="N84" s="20">
        <f t="shared" si="22"/>
        <v>1927.424974699488</v>
      </c>
      <c r="O84" s="11">
        <f t="shared" si="23"/>
        <v>0.9816271834476639</v>
      </c>
      <c r="P84" s="11">
        <f t="shared" si="24"/>
        <v>0.13064328108673218</v>
      </c>
      <c r="Q84" s="6"/>
      <c r="R84" s="19"/>
      <c r="S84" s="6"/>
      <c r="T84" s="18"/>
    </row>
    <row r="85" spans="1:20" ht="13.5">
      <c r="A85">
        <v>80</v>
      </c>
      <c r="B85" s="13"/>
      <c r="C85" s="1">
        <f t="shared" si="25"/>
        <v>0.11366398003455833</v>
      </c>
      <c r="D85" s="14">
        <f t="shared" si="18"/>
        <v>5.671281819617707</v>
      </c>
      <c r="E85" s="2">
        <v>0.87</v>
      </c>
      <c r="F85" s="4">
        <f t="shared" si="26"/>
        <v>0.0820754716981132</v>
      </c>
      <c r="G85" s="1">
        <f t="shared" si="29"/>
        <v>0.09849056603773584</v>
      </c>
      <c r="H85" s="14">
        <f t="shared" si="20"/>
        <v>0.984807753012208</v>
      </c>
      <c r="I85" s="2">
        <f t="shared" si="28"/>
        <v>0.3046279835657235</v>
      </c>
      <c r="J85" s="2">
        <f t="shared" si="21"/>
        <v>1.1746279835657236</v>
      </c>
      <c r="K85" s="4">
        <f t="shared" si="27"/>
        <v>0.11081396071374751</v>
      </c>
      <c r="L85" s="1">
        <f t="shared" si="30"/>
        <v>0.13297675285649702</v>
      </c>
      <c r="M85" s="14">
        <f t="shared" si="19"/>
        <v>0.984807753012208</v>
      </c>
      <c r="N85" s="20">
        <f t="shared" si="22"/>
        <v>1933.6700230394702</v>
      </c>
      <c r="O85" s="11">
        <f t="shared" si="23"/>
        <v>0.9848077530122079</v>
      </c>
      <c r="P85" s="11">
        <f t="shared" si="24"/>
        <v>0.13095653718346653</v>
      </c>
      <c r="Q85" s="6"/>
      <c r="R85" s="19"/>
      <c r="S85" s="6"/>
      <c r="T85" s="18"/>
    </row>
    <row r="86" spans="1:20" ht="13.5">
      <c r="A86">
        <v>81</v>
      </c>
      <c r="B86" s="13"/>
      <c r="C86" s="1">
        <f t="shared" si="25"/>
        <v>0.11188204054249638</v>
      </c>
      <c r="D86" s="14">
        <f t="shared" si="18"/>
        <v>6.313751514675041</v>
      </c>
      <c r="E86" s="2">
        <v>0.87</v>
      </c>
      <c r="F86" s="4">
        <f t="shared" si="26"/>
        <v>0.0820754716981132</v>
      </c>
      <c r="G86" s="1">
        <f t="shared" si="29"/>
        <v>0.09849056603773584</v>
      </c>
      <c r="H86" s="14">
        <f t="shared" si="20"/>
        <v>0.9876883405951378</v>
      </c>
      <c r="I86" s="2">
        <f t="shared" si="28"/>
        <v>0.30373953773640083</v>
      </c>
      <c r="J86" s="2">
        <f t="shared" si="21"/>
        <v>1.1737395377364008</v>
      </c>
      <c r="K86" s="4">
        <f t="shared" si="27"/>
        <v>0.11073014506947178</v>
      </c>
      <c r="L86" s="1">
        <f t="shared" si="30"/>
        <v>0.13287617408336613</v>
      </c>
      <c r="M86" s="14">
        <f t="shared" si="19"/>
        <v>0.9876883405951378</v>
      </c>
      <c r="N86" s="20">
        <f t="shared" si="22"/>
        <v>1939.3260567585528</v>
      </c>
      <c r="O86" s="11">
        <f t="shared" si="23"/>
        <v>0.9876883405951377</v>
      </c>
      <c r="P86" s="11">
        <f t="shared" si="24"/>
        <v>0.13124024788503053</v>
      </c>
      <c r="Q86" s="6"/>
      <c r="R86" s="19"/>
      <c r="S86" s="6"/>
      <c r="T86" s="18"/>
    </row>
    <row r="87" spans="1:20" ht="13.5">
      <c r="A87">
        <v>82</v>
      </c>
      <c r="B87" s="13"/>
      <c r="C87" s="1">
        <f t="shared" si="25"/>
        <v>0.11014939151250037</v>
      </c>
      <c r="D87" s="14">
        <f t="shared" si="18"/>
        <v>7.115369722384207</v>
      </c>
      <c r="E87" s="2">
        <v>0.87</v>
      </c>
      <c r="F87" s="4">
        <f t="shared" si="26"/>
        <v>0.0820754716981132</v>
      </c>
      <c r="G87" s="1">
        <f t="shared" si="29"/>
        <v>0.09849056603773584</v>
      </c>
      <c r="H87" s="14">
        <f t="shared" si="20"/>
        <v>0.9902680687415704</v>
      </c>
      <c r="I87" s="2">
        <f t="shared" si="28"/>
        <v>0.3029482717555854</v>
      </c>
      <c r="J87" s="2">
        <f t="shared" si="21"/>
        <v>1.1729482717555855</v>
      </c>
      <c r="K87" s="4">
        <f t="shared" si="27"/>
        <v>0.11065549733543259</v>
      </c>
      <c r="L87" s="1">
        <f t="shared" si="30"/>
        <v>0.1327865968025191</v>
      </c>
      <c r="M87" s="14">
        <f t="shared" si="19"/>
        <v>0.9902680687415704</v>
      </c>
      <c r="N87" s="20">
        <f t="shared" si="22"/>
        <v>1944.3913529740732</v>
      </c>
      <c r="O87" s="11">
        <f t="shared" si="23"/>
        <v>0.9902680687415703</v>
      </c>
      <c r="P87" s="11">
        <f t="shared" si="24"/>
        <v>0.13149432677039616</v>
      </c>
      <c r="Q87" s="6"/>
      <c r="R87" s="19"/>
      <c r="S87" s="6"/>
      <c r="T87" s="18"/>
    </row>
    <row r="88" spans="1:20" ht="13.5">
      <c r="A88">
        <v>83</v>
      </c>
      <c r="B88" s="13"/>
      <c r="C88" s="1">
        <f t="shared" si="25"/>
        <v>0.10846409303783</v>
      </c>
      <c r="D88" s="14">
        <f t="shared" si="18"/>
        <v>8.144346427974593</v>
      </c>
      <c r="E88" s="2">
        <v>0.87</v>
      </c>
      <c r="F88" s="4">
        <f t="shared" si="26"/>
        <v>0.0820754716981132</v>
      </c>
      <c r="G88" s="1">
        <f t="shared" si="29"/>
        <v>0.09849056603773584</v>
      </c>
      <c r="H88" s="14">
        <f t="shared" si="20"/>
        <v>0.992546151641322</v>
      </c>
      <c r="I88" s="2">
        <f t="shared" si="28"/>
        <v>0.30225294763765453</v>
      </c>
      <c r="J88" s="2">
        <f t="shared" si="21"/>
        <v>1.1722529476376544</v>
      </c>
      <c r="K88" s="4">
        <f t="shared" si="27"/>
        <v>0.11058990072053344</v>
      </c>
      <c r="L88" s="1">
        <f t="shared" si="30"/>
        <v>0.13270788086464014</v>
      </c>
      <c r="M88" s="14">
        <f t="shared" si="19"/>
        <v>0.992546151641322</v>
      </c>
      <c r="N88" s="20">
        <f t="shared" si="22"/>
        <v>1948.8643687477354</v>
      </c>
      <c r="O88" s="11">
        <f t="shared" si="23"/>
        <v>0.9925461516413219</v>
      </c>
      <c r="P88" s="11">
        <f t="shared" si="24"/>
        <v>0.1317186964446736</v>
      </c>
      <c r="Q88" s="6"/>
      <c r="R88" s="19"/>
      <c r="S88" s="6"/>
      <c r="T88" s="18"/>
    </row>
    <row r="89" spans="1:20" ht="13.5">
      <c r="A89">
        <v>84</v>
      </c>
      <c r="B89" s="13"/>
      <c r="C89" s="1">
        <f t="shared" si="25"/>
        <v>0.10682430370867883</v>
      </c>
      <c r="D89" s="14">
        <f t="shared" si="18"/>
        <v>9.514364454222587</v>
      </c>
      <c r="E89" s="2">
        <v>0.87</v>
      </c>
      <c r="F89" s="4">
        <f t="shared" si="26"/>
        <v>0.0820754716981132</v>
      </c>
      <c r="G89" s="1">
        <f t="shared" si="29"/>
        <v>0.09849056603773584</v>
      </c>
      <c r="H89" s="14">
        <f t="shared" si="20"/>
        <v>0.9945218953682733</v>
      </c>
      <c r="I89" s="2">
        <f t="shared" si="28"/>
        <v>0.3016524838690549</v>
      </c>
      <c r="J89" s="2">
        <f t="shared" si="21"/>
        <v>1.171652483869055</v>
      </c>
      <c r="K89" s="4">
        <f t="shared" si="27"/>
        <v>0.11053325319519387</v>
      </c>
      <c r="L89" s="1">
        <f t="shared" si="30"/>
        <v>0.13263990383423266</v>
      </c>
      <c r="M89" s="14">
        <f t="shared" si="19"/>
        <v>0.9945218953682733</v>
      </c>
      <c r="N89" s="20">
        <f t="shared" si="22"/>
        <v>1952.7437415556044</v>
      </c>
      <c r="O89" s="11">
        <f t="shared" si="23"/>
        <v>0.9945218953682732</v>
      </c>
      <c r="P89" s="11">
        <f t="shared" si="24"/>
        <v>0.13191328856268655</v>
      </c>
      <c r="Q89" s="6"/>
      <c r="R89" s="19"/>
      <c r="S89" s="6"/>
      <c r="T89" s="18"/>
    </row>
    <row r="90" spans="1:20" ht="13.5">
      <c r="A90">
        <v>85</v>
      </c>
      <c r="B90" s="13"/>
      <c r="C90" s="1">
        <f t="shared" si="25"/>
        <v>0.10522827451292889</v>
      </c>
      <c r="D90" s="14">
        <f t="shared" si="18"/>
        <v>11.430052302761348</v>
      </c>
      <c r="E90" s="2">
        <v>0.87</v>
      </c>
      <c r="F90" s="4">
        <f t="shared" si="26"/>
        <v>0.0820754716981132</v>
      </c>
      <c r="G90" s="1">
        <f t="shared" si="29"/>
        <v>0.09849056603773584</v>
      </c>
      <c r="H90" s="14">
        <f t="shared" si="20"/>
        <v>0.9961946980917455</v>
      </c>
      <c r="I90" s="2">
        <f t="shared" si="28"/>
        <v>0.3011459512630042</v>
      </c>
      <c r="J90" s="2">
        <f t="shared" si="21"/>
        <v>1.1711459512630042</v>
      </c>
      <c r="K90" s="4">
        <f t="shared" si="27"/>
        <v>0.11048546710028342</v>
      </c>
      <c r="L90" s="1">
        <f t="shared" si="30"/>
        <v>0.13258256052034012</v>
      </c>
      <c r="M90" s="14">
        <f t="shared" si="19"/>
        <v>0.9961946980917455</v>
      </c>
      <c r="N90" s="20">
        <f t="shared" si="22"/>
        <v>1956.0282897031423</v>
      </c>
      <c r="O90" s="11">
        <f t="shared" si="23"/>
        <v>0.9961946980917454</v>
      </c>
      <c r="P90" s="11">
        <f t="shared" si="24"/>
        <v>0.1320780438497908</v>
      </c>
      <c r="Q90" s="6"/>
      <c r="R90" s="19"/>
      <c r="S90" s="6"/>
      <c r="T90" s="18"/>
    </row>
    <row r="91" spans="1:20" ht="13.5">
      <c r="A91">
        <v>86</v>
      </c>
      <c r="B91" s="13"/>
      <c r="C91" s="1">
        <f t="shared" si="25"/>
        <v>0.10367434318101348</v>
      </c>
      <c r="D91" s="14">
        <f t="shared" si="18"/>
        <v>14.300666256711942</v>
      </c>
      <c r="E91" s="2">
        <v>0.87</v>
      </c>
      <c r="F91" s="4">
        <f t="shared" si="26"/>
        <v>0.0820754716981132</v>
      </c>
      <c r="G91" s="1">
        <f t="shared" si="29"/>
        <v>0.09849056603773584</v>
      </c>
      <c r="H91" s="14">
        <f t="shared" si="20"/>
        <v>0.9975640502598242</v>
      </c>
      <c r="I91" s="2">
        <f t="shared" si="28"/>
        <v>0.3007325694243516</v>
      </c>
      <c r="J91" s="2">
        <f t="shared" si="21"/>
        <v>1.1707325694243516</v>
      </c>
      <c r="K91" s="4">
        <f t="shared" si="27"/>
        <v>0.11044646881361808</v>
      </c>
      <c r="L91" s="1">
        <f t="shared" si="30"/>
        <v>0.1325357625763417</v>
      </c>
      <c r="M91" s="14">
        <f t="shared" si="19"/>
        <v>0.9975640502598242</v>
      </c>
      <c r="N91" s="20">
        <f t="shared" si="22"/>
        <v>1958.7170126851645</v>
      </c>
      <c r="O91" s="11">
        <f t="shared" si="23"/>
        <v>0.9975640502598241</v>
      </c>
      <c r="P91" s="11">
        <f t="shared" si="24"/>
        <v>0.13221291211992983</v>
      </c>
      <c r="Q91" s="6"/>
      <c r="R91" s="19"/>
      <c r="S91" s="6"/>
      <c r="T91" s="18"/>
    </row>
    <row r="92" spans="1:20" ht="13.5">
      <c r="A92">
        <v>87</v>
      </c>
      <c r="B92" s="13"/>
      <c r="C92" s="1">
        <f t="shared" si="25"/>
        <v>0.10216092893782233</v>
      </c>
      <c r="D92" s="14">
        <f t="shared" si="18"/>
        <v>19.08113668772816</v>
      </c>
      <c r="E92" s="2">
        <v>0.87</v>
      </c>
      <c r="F92" s="4">
        <f t="shared" si="26"/>
        <v>0.0820754716981132</v>
      </c>
      <c r="G92" s="1">
        <f t="shared" si="29"/>
        <v>0.09849056603773584</v>
      </c>
      <c r="H92" s="14">
        <f t="shared" si="20"/>
        <v>0.9986295347545738</v>
      </c>
      <c r="I92" s="2">
        <f t="shared" si="28"/>
        <v>0.3004117037993763</v>
      </c>
      <c r="J92" s="2">
        <f t="shared" si="21"/>
        <v>1.1704117037993762</v>
      </c>
      <c r="K92" s="4">
        <f t="shared" si="27"/>
        <v>0.11041619847163926</v>
      </c>
      <c r="L92" s="1">
        <f t="shared" si="30"/>
        <v>0.13249943816596713</v>
      </c>
      <c r="M92" s="14">
        <f t="shared" si="19"/>
        <v>0.9986295347545738</v>
      </c>
      <c r="N92" s="20">
        <f t="shared" si="22"/>
        <v>1960.8090914906054</v>
      </c>
      <c r="O92" s="11">
        <f t="shared" si="23"/>
        <v>0.9986295347545737</v>
      </c>
      <c r="P92" s="11">
        <f t="shared" si="24"/>
        <v>0.13231785229092216</v>
      </c>
      <c r="Q92" s="6"/>
      <c r="R92" s="19"/>
      <c r="S92" s="6"/>
      <c r="T92" s="18"/>
    </row>
    <row r="93" spans="1:20" ht="13.5">
      <c r="A93">
        <v>88</v>
      </c>
      <c r="B93" s="13"/>
      <c r="C93" s="1">
        <f t="shared" si="25"/>
        <v>0.10068652762806925</v>
      </c>
      <c r="D93" s="14">
        <f t="shared" si="18"/>
        <v>28.636253282915515</v>
      </c>
      <c r="E93" s="2">
        <v>0.87</v>
      </c>
      <c r="F93" s="4">
        <f t="shared" si="26"/>
        <v>0.0820754716981132</v>
      </c>
      <c r="G93" s="1">
        <f t="shared" si="29"/>
        <v>0.09849056603773584</v>
      </c>
      <c r="H93" s="14">
        <f t="shared" si="20"/>
        <v>0.9993908270190958</v>
      </c>
      <c r="I93" s="2">
        <f t="shared" si="28"/>
        <v>0.3001828632896465</v>
      </c>
      <c r="J93" s="2">
        <f t="shared" si="21"/>
        <v>1.1701828632896465</v>
      </c>
      <c r="K93" s="4">
        <f t="shared" si="27"/>
        <v>0.11039460974430627</v>
      </c>
      <c r="L93" s="1">
        <f t="shared" si="30"/>
        <v>0.13247353169316753</v>
      </c>
      <c r="M93" s="14">
        <f t="shared" si="19"/>
        <v>0.9993908270190958</v>
      </c>
      <c r="N93" s="20">
        <f t="shared" si="22"/>
        <v>1962.3038888519943</v>
      </c>
      <c r="O93" s="11">
        <f t="shared" si="23"/>
        <v>0.9993908270190957</v>
      </c>
      <c r="P93" s="11">
        <f t="shared" si="24"/>
        <v>0.13239283239697508</v>
      </c>
      <c r="Q93" s="6"/>
      <c r="R93" s="19"/>
      <c r="S93" s="6"/>
      <c r="T93" s="18"/>
    </row>
    <row r="94" spans="1:20" ht="13.5">
      <c r="A94">
        <v>89</v>
      </c>
      <c r="B94" s="13"/>
      <c r="C94" s="1">
        <f t="shared" si="25"/>
        <v>0.09924970718465186</v>
      </c>
      <c r="D94" s="14">
        <f t="shared" si="18"/>
        <v>57.289961630759144</v>
      </c>
      <c r="E94" s="2">
        <v>0.87</v>
      </c>
      <c r="F94" s="4">
        <f t="shared" si="26"/>
        <v>0.0820754716981132</v>
      </c>
      <c r="G94" s="1">
        <f t="shared" si="29"/>
        <v>0.09849056603773584</v>
      </c>
      <c r="H94" s="14">
        <f t="shared" si="20"/>
        <v>0.9998476951563913</v>
      </c>
      <c r="I94" s="2">
        <f t="shared" si="28"/>
        <v>0.3000456984131723</v>
      </c>
      <c r="J94" s="2">
        <f t="shared" si="21"/>
        <v>1.1700456984131722</v>
      </c>
      <c r="K94" s="4">
        <f t="shared" si="27"/>
        <v>0.11038166966162002</v>
      </c>
      <c r="L94" s="1">
        <f t="shared" si="30"/>
        <v>0.13245800359394405</v>
      </c>
      <c r="M94" s="14">
        <f t="shared" si="19"/>
        <v>0.9998476951563913</v>
      </c>
      <c r="N94" s="20">
        <f t="shared" si="22"/>
        <v>1963.200949439574</v>
      </c>
      <c r="O94" s="11">
        <f t="shared" si="23"/>
        <v>0.9998476951563912</v>
      </c>
      <c r="P94" s="11">
        <f t="shared" si="24"/>
        <v>0.13243782959842193</v>
      </c>
      <c r="Q94" s="6"/>
      <c r="R94" s="19"/>
      <c r="S94" s="6"/>
      <c r="T94" s="18"/>
    </row>
    <row r="95" spans="1:20" ht="13.5">
      <c r="A95">
        <v>90</v>
      </c>
      <c r="B95" s="13"/>
      <c r="C95" s="1">
        <f t="shared" si="25"/>
        <v>0.09784910341233294</v>
      </c>
      <c r="D95" s="13" t="s">
        <v>4</v>
      </c>
      <c r="E95" s="2">
        <v>0.87</v>
      </c>
      <c r="F95" s="4">
        <f t="shared" si="26"/>
        <v>0.0820754716981132</v>
      </c>
      <c r="G95" s="1">
        <f t="shared" si="29"/>
        <v>0.09849056603773584</v>
      </c>
      <c r="H95" s="14">
        <f t="shared" si="20"/>
        <v>1</v>
      </c>
      <c r="I95" s="2">
        <f t="shared" si="28"/>
        <v>0.3</v>
      </c>
      <c r="J95" s="2">
        <f t="shared" si="21"/>
        <v>1.17</v>
      </c>
      <c r="K95" s="4">
        <f t="shared" si="27"/>
        <v>0.11037735849056604</v>
      </c>
      <c r="L95" s="1">
        <f t="shared" si="30"/>
        <v>0.13245283018867923</v>
      </c>
      <c r="M95" s="14">
        <f t="shared" si="19"/>
        <v>1</v>
      </c>
      <c r="N95" s="20">
        <f t="shared" si="22"/>
        <v>1963.4999999999998</v>
      </c>
      <c r="O95" s="11">
        <v>1</v>
      </c>
      <c r="P95" s="11">
        <f t="shared" si="24"/>
        <v>0.13245283018867923</v>
      </c>
      <c r="Q95" s="6"/>
      <c r="R95" s="6"/>
      <c r="S95" s="6"/>
      <c r="T95" s="18"/>
    </row>
    <row r="96" spans="1:27" ht="13.5">
      <c r="A96" s="5" t="s">
        <v>12</v>
      </c>
      <c r="B96" s="5"/>
      <c r="C96" s="17">
        <v>34.7684</v>
      </c>
      <c r="D96" s="12"/>
      <c r="E96" s="5"/>
      <c r="F96" s="5"/>
      <c r="G96" s="10">
        <f>SUM(G6:G94)</f>
        <v>34.258545109923816</v>
      </c>
      <c r="H96" s="12"/>
      <c r="I96" s="5"/>
      <c r="J96" s="5"/>
      <c r="K96" s="5"/>
      <c r="L96" s="10">
        <f>SUM(L6:L94)</f>
        <v>38.24633021196717</v>
      </c>
      <c r="M96" s="12"/>
      <c r="N96" s="10"/>
      <c r="O96" s="10"/>
      <c r="P96" s="10">
        <f>SUM(P6:P94)</f>
        <v>15.819937840232813</v>
      </c>
      <c r="Q96" s="11"/>
      <c r="R96" s="11"/>
      <c r="S96" s="11"/>
      <c r="T96" s="11"/>
      <c r="U96" s="11"/>
      <c r="V96" s="11"/>
      <c r="W96" s="11"/>
      <c r="X96" s="6"/>
      <c r="Y96" s="6"/>
      <c r="Z96" s="11"/>
      <c r="AA96" s="11"/>
    </row>
    <row r="97" spans="1:27" ht="20.25">
      <c r="A97" s="6" t="s">
        <v>13</v>
      </c>
      <c r="B97" s="15"/>
      <c r="C97">
        <v>0.3924</v>
      </c>
      <c r="D97" s="15"/>
      <c r="E97" s="6"/>
      <c r="F97" s="6"/>
      <c r="G97" s="11">
        <f>(G96*4+G5*2+G95*2)/360</f>
        <v>0.38675322658825206</v>
      </c>
      <c r="H97" s="15"/>
      <c r="I97" s="6"/>
      <c r="J97" s="6"/>
      <c r="K97" s="6"/>
      <c r="L97" s="11">
        <f>(L96*4+L5*2+L95*2)/360</f>
        <v>0.43125062918957235</v>
      </c>
      <c r="M97" s="15"/>
      <c r="N97" s="11"/>
      <c r="O97" s="1"/>
      <c r="P97" s="1">
        <f>(P96*4+P95*2)/360</f>
        <v>0.1765129361703017</v>
      </c>
      <c r="Q97" s="11"/>
      <c r="R97" s="11"/>
      <c r="S97" s="11"/>
      <c r="T97" s="11"/>
      <c r="U97" s="11"/>
      <c r="V97" s="11"/>
      <c r="W97" s="11"/>
      <c r="X97" s="6"/>
      <c r="Y97" s="6"/>
      <c r="Z97" s="11"/>
      <c r="AA97" s="11"/>
    </row>
    <row r="98" spans="1:16" ht="13.5">
      <c r="A98" s="5" t="s">
        <v>15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由井</dc:creator>
  <cp:keywords/>
  <dc:description/>
  <cp:lastModifiedBy>katz</cp:lastModifiedBy>
  <cp:lastPrinted>2013-11-19T08:15:00Z</cp:lastPrinted>
  <dcterms:created xsi:type="dcterms:W3CDTF">2012-05-26T02:41:50Z</dcterms:created>
  <dcterms:modified xsi:type="dcterms:W3CDTF">2013-12-03T05:24:52Z</dcterms:modified>
  <cp:category/>
  <cp:version/>
  <cp:contentType/>
  <cp:contentStatus/>
</cp:coreProperties>
</file>